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trlProps/ctrlProp1.xml" ContentType="application/vnd.ms-excel.controlproperties+xml"/>
  <Override PartName="/customXml/itemProps3.xml" ContentType="application/vnd.openxmlformats-officedocument.customXm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5 - Statistik\1.Daten\00 GRUNDLAGEN (und VZ alt)\"/>
    </mc:Choice>
  </mc:AlternateContent>
  <workbookProtection lockStructure="1"/>
  <bookViews>
    <workbookView xWindow="-15" yWindow="-15" windowWidth="14400" windowHeight="14700"/>
  </bookViews>
  <sheets>
    <sheet name="USPAT 1" sheetId="3" r:id="rId1"/>
    <sheet name="USPAT 2" sheetId="5" r:id="rId2"/>
    <sheet name="Uebersetzungen" sheetId="4" state="hidden" r:id="rId3"/>
  </sheets>
  <definedNames>
    <definedName name="_xlnm._FilterDatabase" localSheetId="0" hidden="1">'USPAT 1'!$A$12:$D$215</definedName>
    <definedName name="_xlnm._FilterDatabase" localSheetId="1" hidden="1">'USPAT 2'!$A$12:$D$33</definedName>
    <definedName name="_xlnm.Print_Area" localSheetId="0">'USPAT 1'!$A$1:$E$217</definedName>
    <definedName name="_xlnm.Print_Area" localSheetId="1">'USPAT 2'!$A$1:$E$35</definedName>
  </definedNames>
  <calcPr calcId="162913"/>
</workbook>
</file>

<file path=xl/calcChain.xml><?xml version="1.0" encoding="utf-8"?>
<calcChain xmlns="http://schemas.openxmlformats.org/spreadsheetml/2006/main">
  <c r="D33" i="5" l="1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C12" i="5"/>
  <c r="B12" i="5"/>
  <c r="A12" i="5"/>
  <c r="A10" i="5"/>
  <c r="A9" i="5"/>
  <c r="A38" i="5" l="1"/>
  <c r="A37" i="5"/>
  <c r="A7" i="5"/>
  <c r="A10" i="3" l="1"/>
  <c r="A220" i="3"/>
  <c r="A219" i="3"/>
  <c r="D12" i="3"/>
  <c r="C12" i="3"/>
  <c r="B12" i="3"/>
  <c r="A12" i="3"/>
  <c r="A7" i="3"/>
  <c r="A9" i="3"/>
</calcChain>
</file>

<file path=xl/sharedStrings.xml><?xml version="1.0" encoding="utf-8"?>
<sst xmlns="http://schemas.openxmlformats.org/spreadsheetml/2006/main" count="548" uniqueCount="416">
  <si>
    <t>Gemeinde</t>
  </si>
  <si>
    <t>Vaz/Obervaz</t>
  </si>
  <si>
    <t>Lantsch/Lenz</t>
  </si>
  <si>
    <t>Albula/Alvra</t>
  </si>
  <si>
    <t>Brusio</t>
  </si>
  <si>
    <t>Poschiavo</t>
  </si>
  <si>
    <t>Falera</t>
  </si>
  <si>
    <t>Laax</t>
  </si>
  <si>
    <t>Sagogn</t>
  </si>
  <si>
    <t>Schluein</t>
  </si>
  <si>
    <t>Vals</t>
  </si>
  <si>
    <t>Lumnezia</t>
  </si>
  <si>
    <t>Ilanz/Glion</t>
  </si>
  <si>
    <t>Fürstenau</t>
  </si>
  <si>
    <t>Rothenbrunnen</t>
  </si>
  <si>
    <t>Scharans</t>
  </si>
  <si>
    <t>Sils im Domleschg</t>
  </si>
  <si>
    <t>Cazis</t>
  </si>
  <si>
    <t>Flerden</t>
  </si>
  <si>
    <t>Masein</t>
  </si>
  <si>
    <t>Thusis</t>
  </si>
  <si>
    <t>Tschappina</t>
  </si>
  <si>
    <t>Urmein</t>
  </si>
  <si>
    <t>Safiental</t>
  </si>
  <si>
    <t>Domleschg</t>
  </si>
  <si>
    <t>Avers</t>
  </si>
  <si>
    <t>Sufers</t>
  </si>
  <si>
    <t>Andeer</t>
  </si>
  <si>
    <t>Rongellen</t>
  </si>
  <si>
    <t>Zillis-Reischen</t>
  </si>
  <si>
    <t>Ferrera</t>
  </si>
  <si>
    <t>Bonaduz</t>
  </si>
  <si>
    <t>Domat/Ems</t>
  </si>
  <si>
    <t>Rhäzüns</t>
  </si>
  <si>
    <t>Felsberg</t>
  </si>
  <si>
    <t>Flims</t>
  </si>
  <si>
    <t>Tamins</t>
  </si>
  <si>
    <t>Trin</t>
  </si>
  <si>
    <t>Samnaun</t>
  </si>
  <si>
    <t>Scuol</t>
  </si>
  <si>
    <t>Valsot</t>
  </si>
  <si>
    <t>Bever</t>
  </si>
  <si>
    <t>Celerina/Schlarigna</t>
  </si>
  <si>
    <t>Madulain</t>
  </si>
  <si>
    <t>Pontresina</t>
  </si>
  <si>
    <t>Samedan</t>
  </si>
  <si>
    <t>S-chanf</t>
  </si>
  <si>
    <t>Silvaplana</t>
  </si>
  <si>
    <t>Zuoz</t>
  </si>
  <si>
    <t>Buseno</t>
  </si>
  <si>
    <t>Castaneda</t>
  </si>
  <si>
    <t>Rossa</t>
  </si>
  <si>
    <t>Santa Maria in Calanca</t>
  </si>
  <si>
    <t>Lostallo</t>
  </si>
  <si>
    <t>Mesocco</t>
  </si>
  <si>
    <t>Soazza</t>
  </si>
  <si>
    <t>Cama</t>
  </si>
  <si>
    <t>Grono</t>
  </si>
  <si>
    <t>San Vittore</t>
  </si>
  <si>
    <t>Val Müstair</t>
  </si>
  <si>
    <t>Davos</t>
  </si>
  <si>
    <t>Fideris</t>
  </si>
  <si>
    <t>Furna</t>
  </si>
  <si>
    <t>Jenaz</t>
  </si>
  <si>
    <t>Luzein</t>
  </si>
  <si>
    <t>Chur</t>
  </si>
  <si>
    <t>Churwalden</t>
  </si>
  <si>
    <t>Arosa</t>
  </si>
  <si>
    <t>Tschiertschen-Praden</t>
  </si>
  <si>
    <t>Trimmis</t>
  </si>
  <si>
    <t>Untervaz</t>
  </si>
  <si>
    <t>Zizers</t>
  </si>
  <si>
    <t>Fläsch</t>
  </si>
  <si>
    <t>Jenins</t>
  </si>
  <si>
    <t>Maienfeld</t>
  </si>
  <si>
    <t>Malans</t>
  </si>
  <si>
    <t>Landquart</t>
  </si>
  <si>
    <t>Grüsch</t>
  </si>
  <si>
    <t>Schiers</t>
  </si>
  <si>
    <t>Breil/Brigels</t>
  </si>
  <si>
    <t>Disentis/Mustér</t>
  </si>
  <si>
    <t>Medel (Lucmagn)</t>
  </si>
  <si>
    <t>Sumvitg</t>
  </si>
  <si>
    <t>Tujetsch</t>
  </si>
  <si>
    <t>Trun</t>
  </si>
  <si>
    <t>Surselva</t>
  </si>
  <si>
    <t>Viamala</t>
  </si>
  <si>
    <t>Bergün Filisur</t>
  </si>
  <si>
    <t>Seewis im Prättigau</t>
  </si>
  <si>
    <t>Surses</t>
  </si>
  <si>
    <t>Zernez</t>
  </si>
  <si>
    <t>Conters im Prättigau</t>
  </si>
  <si>
    <t>Region</t>
  </si>
  <si>
    <t>Albula</t>
  </si>
  <si>
    <t>Bernina</t>
  </si>
  <si>
    <t>Imboden</t>
  </si>
  <si>
    <t>Maloja</t>
  </si>
  <si>
    <t>Moesa</t>
  </si>
  <si>
    <t>Plessur</t>
  </si>
  <si>
    <t>Obersaxen Mundaun</t>
  </si>
  <si>
    <t>Rheinwald</t>
  </si>
  <si>
    <t>La Punt Chamues-ch</t>
  </si>
  <si>
    <t>Sils im Engadin/Segl</t>
  </si>
  <si>
    <t>Bregaglia</t>
  </si>
  <si>
    <t>St. Moritz</t>
  </si>
  <si>
    <t>Klosters</t>
  </si>
  <si>
    <t>Muntogna da Schons</t>
  </si>
  <si>
    <t>Schmitten (GR)</t>
  </si>
  <si>
    <t>Calanca</t>
  </si>
  <si>
    <t>Tabelle</t>
  </si>
  <si>
    <t>Code</t>
  </si>
  <si>
    <t>DE</t>
  </si>
  <si>
    <t>RM</t>
  </si>
  <si>
    <t>IT</t>
  </si>
  <si>
    <t>Sprache</t>
  </si>
  <si>
    <t>&lt;Fachbereich&gt;</t>
  </si>
  <si>
    <t>Daten &amp; Statistik</t>
  </si>
  <si>
    <t>Datas &amp; Statistica</t>
  </si>
  <si>
    <t>Dati &amp; Statistica</t>
  </si>
  <si>
    <t>T1</t>
  </si>
  <si>
    <t>&lt;Titel&gt;</t>
  </si>
  <si>
    <t>&lt;UTitel&gt;</t>
  </si>
  <si>
    <t>T1-2</t>
  </si>
  <si>
    <t>&lt;SpaltenTitel_1&gt;</t>
  </si>
  <si>
    <t>&lt;SpaltenTitel_2&gt;</t>
  </si>
  <si>
    <t>&lt;SpaltenTitel_3&gt;</t>
  </si>
  <si>
    <t>&lt;Legende_1&gt;</t>
  </si>
  <si>
    <t>&lt;Legende_2&gt;</t>
  </si>
  <si>
    <t>&lt;Legende_3&gt;</t>
  </si>
  <si>
    <t>&lt;Legende_4&gt;</t>
  </si>
  <si>
    <t>&lt;Quelle_1&gt;</t>
  </si>
  <si>
    <t>&lt;Aktualisierung&gt;</t>
  </si>
  <si>
    <t>&lt;SpaltenTitel_4&gt;</t>
  </si>
  <si>
    <t>BFS - Nr.</t>
  </si>
  <si>
    <t>Vischnanca</t>
  </si>
  <si>
    <t>Regiun</t>
  </si>
  <si>
    <t>Comune</t>
  </si>
  <si>
    <t>Regione</t>
  </si>
  <si>
    <t>Quelle: AWT (Daten &amp; Statistik)</t>
  </si>
  <si>
    <t>Funtauna: UET (Datas &amp; Statistica)</t>
  </si>
  <si>
    <t>Nr. - UST</t>
  </si>
  <si>
    <t>Alvra</t>
  </si>
  <si>
    <t>Plaun</t>
  </si>
  <si>
    <t>Malöggia</t>
  </si>
  <si>
    <t>Engiadina Bassa/Val Müstair</t>
  </si>
  <si>
    <t>Prättigau/Davos</t>
  </si>
  <si>
    <t>Partenz/Tavau</t>
  </si>
  <si>
    <t>Fonte: UET (Dati &amp; Statistica)</t>
  </si>
  <si>
    <t>USPAT 1 Code</t>
  </si>
  <si>
    <t>USPAT 1 Name</t>
  </si>
  <si>
    <t>T2</t>
  </si>
  <si>
    <t>&lt;T2Titel&gt;</t>
  </si>
  <si>
    <t>&lt;T2UTitel&gt;</t>
  </si>
  <si>
    <t>&lt;T2SpaltenTitel_1&gt;</t>
  </si>
  <si>
    <t>&lt;T2SpaltenTitel_2&gt;</t>
  </si>
  <si>
    <t>&lt;T2SpaltenTitel_3&gt;</t>
  </si>
  <si>
    <t>&lt;T2SpaltenTitel_4&gt;</t>
  </si>
  <si>
    <t>&lt;T2Zeilentitel_1&gt;</t>
  </si>
  <si>
    <t>&lt;T2Zeilentitel_2&gt;</t>
  </si>
  <si>
    <t>&lt;T2Zeilentitel_3&gt;</t>
  </si>
  <si>
    <t>&lt;T2Zeilentitel_4&gt;</t>
  </si>
  <si>
    <t>&lt;T2Zeilentitel_5&gt;</t>
  </si>
  <si>
    <t>&lt;T2Zeilentitel_6&gt;</t>
  </si>
  <si>
    <t>&lt;T2Zeilentitel_7&gt;</t>
  </si>
  <si>
    <t>&lt;T2Zeilentitel_8&gt;</t>
  </si>
  <si>
    <t>&lt;T2Zeilentitel_9&gt;</t>
  </si>
  <si>
    <t>&lt;T2Zeilentitel_10&gt;</t>
  </si>
  <si>
    <t>&lt;T2Zeilentitel_11&gt;</t>
  </si>
  <si>
    <t>Code USPAT 1</t>
  </si>
  <si>
    <t>Codice USPAT 1</t>
  </si>
  <si>
    <t>Num USPAT 1</t>
  </si>
  <si>
    <t>Nome USPAT 1</t>
  </si>
  <si>
    <t>USPAT 2 Code</t>
  </si>
  <si>
    <t>USPAT 2 Name</t>
  </si>
  <si>
    <t>Code USPAT 2</t>
  </si>
  <si>
    <t>Num USPAT 2</t>
  </si>
  <si>
    <t>Codice USPAT 2</t>
  </si>
  <si>
    <t>Nome USPAT 2</t>
  </si>
  <si>
    <t>Letztmals aktualisiert am: 28.06.2024</t>
  </si>
  <si>
    <t>Ultima actualisaziun: 28.06.2024</t>
  </si>
  <si>
    <t>Ulimo aggiornamento: 28.06.2024</t>
  </si>
  <si>
    <t>Survista da las «Unitads statisticas da basa da l'emprim stgalim (USPAT 1)» dal chantun Grischun (101 vischnancas)</t>
  </si>
  <si>
    <t>Panoramica delle «Unità statistiche di base del primo livello (USPAT 1)» del cantone dei Grigioni (101 comuni)</t>
  </si>
  <si>
    <t>Survista da las «Unitads statisticas da basa dal segund stgalim (USPAT 2)» dal chantun Grischun (11 regiuns)</t>
  </si>
  <si>
    <t>Panoramica delle «Unità statistiche di base del secondo livello (USPAT 2)» del cantone dei Grigioni (11 regioni)</t>
  </si>
  <si>
    <t>Total 203 USPAT 1</t>
  </si>
  <si>
    <t>Totale 203 USPAT 1</t>
  </si>
  <si>
    <t>Totale 21 USPAT 2</t>
  </si>
  <si>
    <t>Total 21 USPAT 2</t>
  </si>
  <si>
    <t>USPAT1 – Lain / Muldain</t>
  </si>
  <si>
    <t>USPAT1 – Sporz</t>
  </si>
  <si>
    <t>USPAT1 – Lenzerheide davos Lai</t>
  </si>
  <si>
    <t>USPAT1 – Zorten</t>
  </si>
  <si>
    <t>USPAT1 – Lenzerheide</t>
  </si>
  <si>
    <t>USPAT1 – Valbella</t>
  </si>
  <si>
    <t>USPAT1 – Dieschen</t>
  </si>
  <si>
    <t>USPAT1 – Salouf</t>
  </si>
  <si>
    <t>USPAT1 – Rodas / Tigignas</t>
  </si>
  <si>
    <t>USPAT1 – Riom / Parsonz</t>
  </si>
  <si>
    <t>USPAT1 – Cunter</t>
  </si>
  <si>
    <t>USPAT1 – Savognin</t>
  </si>
  <si>
    <t>USPAT1 – Bivio / Marmorera / Sur</t>
  </si>
  <si>
    <t>USPAT1 – Tinizong</t>
  </si>
  <si>
    <t>USPAT1 – Tiefencastel</t>
  </si>
  <si>
    <t>USPAT1 – Brienz/Brinzlaus</t>
  </si>
  <si>
    <t>USPAT1 – Surava</t>
  </si>
  <si>
    <t>USPAT1 – Alvaneu Dorf</t>
  </si>
  <si>
    <t>USPAT1 – Lantsch/Lenz</t>
  </si>
  <si>
    <t>USPAT1 – Schmitten (GR)</t>
  </si>
  <si>
    <t>USPAT1 – Filisur</t>
  </si>
  <si>
    <t>USPAT1 – Bergün</t>
  </si>
  <si>
    <t>USPAT1 – Poschiavo</t>
  </si>
  <si>
    <t>USPAT1 – Le Prese</t>
  </si>
  <si>
    <t>USPAT1 – San Carlo</t>
  </si>
  <si>
    <t>USPAT1 – Brusio</t>
  </si>
  <si>
    <t>USPAT1 – Rueras / Dieni / Tschamut</t>
  </si>
  <si>
    <t>USPAT1 – Sedrun</t>
  </si>
  <si>
    <t>USPAT1 – Segnas / Mumpé</t>
  </si>
  <si>
    <t>USPAT1 – Disentis/Mustér</t>
  </si>
  <si>
    <t>USPAT1 – Medel (Lucmagn)</t>
  </si>
  <si>
    <t>USPAT1 – Surrein / Cumpadials</t>
  </si>
  <si>
    <t>USPAT1 – Rabius</t>
  </si>
  <si>
    <t>USPAT1 – Campliun</t>
  </si>
  <si>
    <t>USPAT1 – Trun</t>
  </si>
  <si>
    <t>USPAT1 – Breil/Brigels</t>
  </si>
  <si>
    <t>USPAT1 – Danis / Tavasana</t>
  </si>
  <si>
    <t>USPAT1 – Waltensburg/Vuorz</t>
  </si>
  <si>
    <t>USPAT1 – Andiast</t>
  </si>
  <si>
    <t>USPAT1 – Obersaxen St. Martin</t>
  </si>
  <si>
    <t>USPAT1 – Obersaxen Meierhof</t>
  </si>
  <si>
    <t>USPAT1 – Obersaxen Misanenga / Miraniga / Affeier</t>
  </si>
  <si>
    <t>USPAT1 – Obersaxen Valata</t>
  </si>
  <si>
    <t>USPAT1 – Surcuolm</t>
  </si>
  <si>
    <t>USPAT1 – Flond</t>
  </si>
  <si>
    <t>USPAT1 – Lumbrein / Vrin</t>
  </si>
  <si>
    <t>USPAT1 – Vignogn</t>
  </si>
  <si>
    <t>USPAT1 – Vattiz / Degen</t>
  </si>
  <si>
    <t>USPAT1 – Vella</t>
  </si>
  <si>
    <t>USPAT1 – Morissen</t>
  </si>
  <si>
    <t>USPAT1 – Cumbel</t>
  </si>
  <si>
    <t>USPAT1 – Suraua</t>
  </si>
  <si>
    <t>USPAT1 – Rueun</t>
  </si>
  <si>
    <t>USPAT1 – Siat</t>
  </si>
  <si>
    <t>USPAT1 – Ruschein / Ladir</t>
  </si>
  <si>
    <t>USPAT1 – Luven</t>
  </si>
  <si>
    <t>USPAT1 – Ilanz/Glion / Castrisch</t>
  </si>
  <si>
    <t>USPAT1 – Sevgein / Riein / Pitasch / Duvin</t>
  </si>
  <si>
    <t>USPAT1 – Vals</t>
  </si>
  <si>
    <t>USPAT1 – Falera</t>
  </si>
  <si>
    <t>USPAT1 – Murschetg</t>
  </si>
  <si>
    <t>USPAT1 – Laax</t>
  </si>
  <si>
    <t>USPAT1 – Salums</t>
  </si>
  <si>
    <t>USPAT1 – Schluein</t>
  </si>
  <si>
    <t>USPAT1 – Sagogn</t>
  </si>
  <si>
    <t>USPAT1 – Safiental</t>
  </si>
  <si>
    <t>USPAT1 – Nufenen / Hinterrhein</t>
  </si>
  <si>
    <t>USPAT1 – Splügen / Medels</t>
  </si>
  <si>
    <t>USPAT1 – Tschappina</t>
  </si>
  <si>
    <t>USPAT1 – Sufers</t>
  </si>
  <si>
    <t>USPAT1 – Muntogna da Schons</t>
  </si>
  <si>
    <t>USPAT1 – Sarn / Präz / Tartar / Portein</t>
  </si>
  <si>
    <t>USPAT1 – Cazis</t>
  </si>
  <si>
    <t>USPAT1 – Flerden</t>
  </si>
  <si>
    <t>USPAT1 – Urmein</t>
  </si>
  <si>
    <t>USPAT1 – Rothenbrunnen</t>
  </si>
  <si>
    <t>USPAT1 – Masein</t>
  </si>
  <si>
    <t>USPAT1 – Andeer</t>
  </si>
  <si>
    <t>USPAT1 – Feldis</t>
  </si>
  <si>
    <t>USPAT1 – Paspels</t>
  </si>
  <si>
    <t>USPAT1 – Tomils / Scheid / Trans</t>
  </si>
  <si>
    <t>USPAT1 – Rodels / Pratval / Almens</t>
  </si>
  <si>
    <t>USPAT1 – Rongellen</t>
  </si>
  <si>
    <t>USPAT1 – Fürstenau</t>
  </si>
  <si>
    <t>USPAT1 – Ferrera</t>
  </si>
  <si>
    <t>USPAT1 – Sils im Domleschg</t>
  </si>
  <si>
    <t>USPAT1 – Thusis</t>
  </si>
  <si>
    <t>USPAT1 – Zillis-Reischen</t>
  </si>
  <si>
    <t>USPAT1 – Scharans</t>
  </si>
  <si>
    <t>USPAT1 – Avers</t>
  </si>
  <si>
    <t>USPAT1 – Flims</t>
  </si>
  <si>
    <t>USPAT1 – Trin / Digg</t>
  </si>
  <si>
    <t>USPAT1 – Mulin</t>
  </si>
  <si>
    <t>USPAT1 – Bonaduz</t>
  </si>
  <si>
    <t>USPAT1 – Rhäzüns</t>
  </si>
  <si>
    <t>USPAT1 – Tamins</t>
  </si>
  <si>
    <t>USPAT1 – IP Vial</t>
  </si>
  <si>
    <t>USPAT1 – Domat/Ems</t>
  </si>
  <si>
    <t>USPAT1 – Felsberg Station</t>
  </si>
  <si>
    <t>USPAT1 – Felsberg</t>
  </si>
  <si>
    <t>USPAT1 – Susch</t>
  </si>
  <si>
    <t>USPAT1 – Lavin</t>
  </si>
  <si>
    <t>USPAT1 – Zernez</t>
  </si>
  <si>
    <t>USPAT1 – Guarda</t>
  </si>
  <si>
    <t>USPAT1 – Ardez</t>
  </si>
  <si>
    <t>USPAT1 – Ftan</t>
  </si>
  <si>
    <t>USPAT1 – Tarasp</t>
  </si>
  <si>
    <t>USPAT1 – Vulpera</t>
  </si>
  <si>
    <t>USPAT1 – Scuol</t>
  </si>
  <si>
    <t>USPAT1 – Sent</t>
  </si>
  <si>
    <t>USPAT1 – Tschierv</t>
  </si>
  <si>
    <t>USPAT1 – Fuldera / Valchava / Lü</t>
  </si>
  <si>
    <t>USPAT1 – Sta. Maria Val Müstair</t>
  </si>
  <si>
    <t>USPAT1 – Müstair</t>
  </si>
  <si>
    <t>USPAT1 – Samnaun</t>
  </si>
  <si>
    <t>USPAT1 – Ravaisch</t>
  </si>
  <si>
    <t>USPAT1 – Compatsch / Laret</t>
  </si>
  <si>
    <t>USPAT1 – Ramosch</t>
  </si>
  <si>
    <t>USPAT1 – Tschlin</t>
  </si>
  <si>
    <t>USPAT1 – Castasegna</t>
  </si>
  <si>
    <t>USPAT1 – Soglio</t>
  </si>
  <si>
    <t>USPAT1 – Bondo</t>
  </si>
  <si>
    <t>USPAT1 – Stampa / Borgonovo</t>
  </si>
  <si>
    <t>USPAT1 – Vicosoprano / Casaccia</t>
  </si>
  <si>
    <t>USPAT1 – Maloja</t>
  </si>
  <si>
    <t>USPAT1 – Silvaplana</t>
  </si>
  <si>
    <t>USPAT1 – Champfér (Silvaplana)</t>
  </si>
  <si>
    <t>USPAT1 – Surlej</t>
  </si>
  <si>
    <t>USPAT1 – Sils im Engadin / Segl</t>
  </si>
  <si>
    <t>USPAT1 – Suvretta</t>
  </si>
  <si>
    <t>USPAT1 – Champfér (St. Moritz)</t>
  </si>
  <si>
    <t>USPAT1 – St. Moritz</t>
  </si>
  <si>
    <t>USPAT1 – Bever</t>
  </si>
  <si>
    <t>USPAT1 – Celerina/Schlarigna</t>
  </si>
  <si>
    <t>USPAT1 – Samedan</t>
  </si>
  <si>
    <t>USPAT1 – La Punt Chamues-ch</t>
  </si>
  <si>
    <t>USPAT1 – Chaunt da Crusch</t>
  </si>
  <si>
    <t>USPAT1 – Zuoz</t>
  </si>
  <si>
    <t>USPAT1 – Pontresina</t>
  </si>
  <si>
    <t>USPAT1 – Madulain</t>
  </si>
  <si>
    <t>USPAT1 – S-chanf</t>
  </si>
  <si>
    <t>USPAT1 – San Vittore</t>
  </si>
  <si>
    <t>USPAT1 – Buseno</t>
  </si>
  <si>
    <t>USPAT1 – Calanca</t>
  </si>
  <si>
    <t>USPAT1 – Rossa</t>
  </si>
  <si>
    <t>USPAT1 – Castaneda</t>
  </si>
  <si>
    <t>USPAT1 – Santa Maria in Calanca</t>
  </si>
  <si>
    <t>USPAT1 – Roveredo (GR)</t>
  </si>
  <si>
    <t>USPAT1 – S. Bernardino</t>
  </si>
  <si>
    <t>USPAT1 – Pian San Giacomo</t>
  </si>
  <si>
    <t>USPAT1 – Mesocco</t>
  </si>
  <si>
    <t>USPAT1 – Grono</t>
  </si>
  <si>
    <t>USPAT1 – Cabbiolo</t>
  </si>
  <si>
    <t>USPAT1 – Lostallo</t>
  </si>
  <si>
    <t>USPAT1 – Cama</t>
  </si>
  <si>
    <t>USPAT1 – Soazza</t>
  </si>
  <si>
    <t>USPAT1 – Grüsch-Valzeina</t>
  </si>
  <si>
    <t>USPAT1 – Fanas</t>
  </si>
  <si>
    <t>USPAT1 – Schmitten / Pardisla</t>
  </si>
  <si>
    <t>USPAT1 – Seewis im Prättigau</t>
  </si>
  <si>
    <t>USPAT1 – Furna</t>
  </si>
  <si>
    <t>USPAT1 – Jenaz</t>
  </si>
  <si>
    <t>USPAT1 – Wiesen</t>
  </si>
  <si>
    <t>USPAT1 – Unterschnitt / Sertig</t>
  </si>
  <si>
    <t>USPAT1 – Wolfgang</t>
  </si>
  <si>
    <t>USPAT1 – Laret</t>
  </si>
  <si>
    <t>USPAT1 – Davos</t>
  </si>
  <si>
    <t>USPAT1 – Buchen</t>
  </si>
  <si>
    <t>USPAT1 – Luzein</t>
  </si>
  <si>
    <t>USPAT1 – St. Antönien</t>
  </si>
  <si>
    <t>USPAT1 – Fideris</t>
  </si>
  <si>
    <t>USPAT1 – Schiers</t>
  </si>
  <si>
    <t>USPAT1 – Conters im Prättigau</t>
  </si>
  <si>
    <t>USPAT1 – Küblis</t>
  </si>
  <si>
    <t>USPAT1 – Serneus</t>
  </si>
  <si>
    <t>USPAT1 – Saas</t>
  </si>
  <si>
    <t>USPAT1 – Klosters</t>
  </si>
  <si>
    <t>USPAT1 – Chur Masans / Haldenstein</t>
  </si>
  <si>
    <t>USPAT1 – Chur West / Bodmer / Araschgen</t>
  </si>
  <si>
    <t>USPAT1 – Chur Rheinquartier I + II</t>
  </si>
  <si>
    <t>USPAT1 – Chur Altstadt / Loe / Lürlibad</t>
  </si>
  <si>
    <t>USPAT1 – Maladers</t>
  </si>
  <si>
    <t>USPAT1 – Brambrüesch</t>
  </si>
  <si>
    <t>USPAT1 – Malix</t>
  </si>
  <si>
    <t>USPAT1 – Churwalden</t>
  </si>
  <si>
    <t>USPAT1 – Parpan</t>
  </si>
  <si>
    <t>USPAT1 – Tschiertschen-Praden</t>
  </si>
  <si>
    <t>USPAT1 – St. Peter-Molinis / Lüen-Castiel</t>
  </si>
  <si>
    <t>USPAT1 – Arosa</t>
  </si>
  <si>
    <t>USPAT1 – Peist</t>
  </si>
  <si>
    <t>USPAT1 – Langwies</t>
  </si>
  <si>
    <t>USPAT1 – Untervaz</t>
  </si>
  <si>
    <t>USPAT1 – Untervaz Industrie</t>
  </si>
  <si>
    <t>USPAT1 – Mastrils</t>
  </si>
  <si>
    <t>USPAT1 – Landquart</t>
  </si>
  <si>
    <t>USPAT1 – Fläsch</t>
  </si>
  <si>
    <t>USPAT1 – Tardisland</t>
  </si>
  <si>
    <t>USPAT1 – Zizers</t>
  </si>
  <si>
    <t>USPAT1 – Maienfeld</t>
  </si>
  <si>
    <t>USPAT1 – Karlihof</t>
  </si>
  <si>
    <t>USPAT1 – Malans</t>
  </si>
  <si>
    <t>USPAT1 – Jenins</t>
  </si>
  <si>
    <t>USPAT1 – Trimmis</t>
  </si>
  <si>
    <t>USPAT2 – Obere Surselva</t>
  </si>
  <si>
    <t>USPAT2 – Untere Surselva</t>
  </si>
  <si>
    <t>USPAT2 – Moesa</t>
  </si>
  <si>
    <t>USPAT2 – Viamala</t>
  </si>
  <si>
    <t>USPAT2 – Albula</t>
  </si>
  <si>
    <t>USPAT2 – Davos</t>
  </si>
  <si>
    <t>USPAT2 – Madrisa</t>
  </si>
  <si>
    <t>USPAT2 – Sassauna</t>
  </si>
  <si>
    <t>USPAT2 – Landquart</t>
  </si>
  <si>
    <t>USPAT2 – Calanda</t>
  </si>
  <si>
    <t>USPAT2 – Bündner Herrschaft</t>
  </si>
  <si>
    <t>USPAT2 – Chur Montalin-Calanda</t>
  </si>
  <si>
    <t>USPAT2 – Chur Rheinquartier I + II</t>
  </si>
  <si>
    <t>USPAT2 – Chur West / Bodmer / Araschgen</t>
  </si>
  <si>
    <t>USPAT2 – Schanfigg / Churwalden</t>
  </si>
  <si>
    <t>USPAT2 – Domat/Ems</t>
  </si>
  <si>
    <t>USPAT2 – Ringelspitz</t>
  </si>
  <si>
    <t>USPAT2 – Muragl</t>
  </si>
  <si>
    <t>USPAT2 – Lunghin</t>
  </si>
  <si>
    <t>USPAT2 – Bernina</t>
  </si>
  <si>
    <t>USPAT2 – Engiadina Bassa/Val Müstair</t>
  </si>
  <si>
    <t>Übersicht über die «Raumbezogenen statistischen Grundeinheiten der ersten Stufe (USPAT 1)» des Kantons Graubünden (101 Gemeinden)</t>
  </si>
  <si>
    <t>Übersicht über die «Raumbezogenen statistischen Grundeinheiten der zweiten Stufe (USPAT 2)» des Kantons Graubünden (11 Regionen)</t>
  </si>
  <si>
    <t>Küblis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</si>
</sst>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4"/>
      <color rgb="FFFF0000"/>
      <name val="Arial"/>
      <family val="2"/>
    </font>
    <font>
      <sz val="8"/>
      <color rgb="FF000000"/>
      <name val="Segoe UI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EECE1"/>
        <bgColor indexed="64"/>
      </patternFill>
    </fill>
  </fills>
  <borders count="16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4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164" fontId="1" fillId="2" borderId="0" xfId="1" applyNumberFormat="1" applyFont="1" applyFill="1" applyBorder="1"/>
    <xf numFmtId="164" fontId="4" fillId="2" borderId="0" xfId="1" applyNumberFormat="1" applyFont="1" applyFill="1" applyBorder="1"/>
    <xf numFmtId="164" fontId="5" fillId="2" borderId="0" xfId="1" applyNumberFormat="1" applyFont="1" applyFill="1"/>
    <xf numFmtId="0" fontId="0" fillId="2" borderId="0" xfId="0" applyFill="1" applyBorder="1"/>
    <xf numFmtId="164" fontId="3" fillId="2" borderId="0" xfId="1" applyNumberFormat="1" applyFont="1" applyFill="1" applyBorder="1"/>
    <xf numFmtId="0" fontId="8" fillId="3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center" wrapText="1"/>
    </xf>
    <xf numFmtId="0" fontId="5" fillId="6" borderId="0" xfId="0" applyFont="1" applyFill="1" applyBorder="1" applyAlignment="1">
      <alignment horizontal="left" vertical="top" wrapText="1"/>
    </xf>
    <xf numFmtId="0" fontId="10" fillId="6" borderId="0" xfId="0" applyFont="1" applyFill="1" applyBorder="1" applyAlignment="1">
      <alignment wrapText="1"/>
    </xf>
    <xf numFmtId="0" fontId="0" fillId="0" borderId="0" xfId="0" applyFont="1" applyBorder="1" applyAlignment="1">
      <alignment horizontal="left" vertical="top" wrapText="1"/>
    </xf>
    <xf numFmtId="0" fontId="2" fillId="7" borderId="3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/>
    <xf numFmtId="0" fontId="1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horizontal="left" vertical="top"/>
    </xf>
    <xf numFmtId="164" fontId="13" fillId="5" borderId="0" xfId="1" applyNumberFormat="1" applyFont="1" applyFill="1" applyBorder="1" applyAlignment="1" applyProtection="1">
      <alignment horizontal="left" vertical="top"/>
    </xf>
    <xf numFmtId="0" fontId="6" fillId="5" borderId="0" xfId="0" applyFont="1" applyFill="1" applyAlignment="1">
      <alignment horizontal="left" vertical="top"/>
    </xf>
    <xf numFmtId="0" fontId="5" fillId="2" borderId="0" xfId="0" applyFont="1" applyFill="1"/>
    <xf numFmtId="0" fontId="0" fillId="0" borderId="0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left"/>
    </xf>
    <xf numFmtId="0" fontId="0" fillId="2" borderId="14" xfId="0" applyFill="1" applyBorder="1"/>
    <xf numFmtId="0" fontId="0" fillId="2" borderId="15" xfId="0" applyFill="1" applyBorder="1"/>
    <xf numFmtId="164" fontId="3" fillId="2" borderId="0" xfId="1" applyNumberFormat="1" applyFont="1" applyFill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firstButton="1" fmlaLink="Uebersetzungen!$B$2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5</xdr:row>
      <xdr:rowOff>28575</xdr:rowOff>
    </xdr:to>
    <xdr:pic>
      <xdr:nvPicPr>
        <xdr:cNvPr id="3125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0</xdr:row>
      <xdr:rowOff>19050</xdr:rowOff>
    </xdr:from>
    <xdr:to>
      <xdr:col>3</xdr:col>
      <xdr:colOff>2419350</xdr:colOff>
      <xdr:row>4</xdr:row>
      <xdr:rowOff>142875</xdr:rowOff>
    </xdr:to>
    <xdr:grpSp>
      <xdr:nvGrpSpPr>
        <xdr:cNvPr id="3126" name="Gruppieren 3"/>
        <xdr:cNvGrpSpPr>
          <a:grpSpLocks/>
        </xdr:cNvGrpSpPr>
      </xdr:nvGrpSpPr>
      <xdr:grpSpPr bwMode="auto">
        <a:xfrm>
          <a:off x="5295900" y="19050"/>
          <a:ext cx="226695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5" name="Rechteck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2" name="Option Button 50" hidden="1">
                <a:extLst>
                  <a:ext uri="{63B3BB69-23CF-44E3-9099-C40C66FF867C}">
                    <a14:compatExt spid="_x0000_s3122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3" name="Option Button 51" hidden="1">
                <a:extLst>
                  <a:ext uri="{63B3BB69-23CF-44E3-9099-C40C66FF867C}">
                    <a14:compatExt spid="_x0000_s3123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3124" name="Option Button 52" hidden="1">
                <a:extLst>
                  <a:ext uri="{63B3BB69-23CF-44E3-9099-C40C66FF867C}">
                    <a14:compatExt spid="_x0000_s3124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733425</xdr:colOff>
      <xdr:row>5</xdr:row>
      <xdr:rowOff>28575</xdr:rowOff>
    </xdr:to>
    <xdr:pic>
      <xdr:nvPicPr>
        <xdr:cNvPr id="2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152400</xdr:colOff>
      <xdr:row>0</xdr:row>
      <xdr:rowOff>19050</xdr:rowOff>
    </xdr:from>
    <xdr:to>
      <xdr:col>3</xdr:col>
      <xdr:colOff>2419350</xdr:colOff>
      <xdr:row>4</xdr:row>
      <xdr:rowOff>142875</xdr:rowOff>
    </xdr:to>
    <xdr:grpSp>
      <xdr:nvGrpSpPr>
        <xdr:cNvPr id="3" name="Gruppieren 3"/>
        <xdr:cNvGrpSpPr>
          <a:grpSpLocks/>
        </xdr:cNvGrpSpPr>
      </xdr:nvGrpSpPr>
      <xdr:grpSpPr bwMode="auto">
        <a:xfrm>
          <a:off x="5295900" y="19050"/>
          <a:ext cx="2266950" cy="885825"/>
          <a:chOff x="4991100" y="38100"/>
          <a:chExt cx="2400914" cy="888473"/>
        </a:xfrm>
        <a:solidFill>
          <a:srgbClr val="00B0F0"/>
        </a:solidFill>
      </xdr:grpSpPr>
      <xdr:sp macro="" textlink="">
        <xdr:nvSpPr>
          <xdr:cNvPr id="4" name="Rechteck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4991100" y="38100"/>
            <a:ext cx="2400914" cy="888473"/>
          </a:xfrm>
          <a:prstGeom prst="rect">
            <a:avLst/>
          </a:prstGeom>
          <a:grpFill/>
          <a:ln>
            <a:solidFill>
              <a:sysClr val="windowText" lastClr="000000"/>
            </a:solidFill>
          </a:ln>
        </xdr:spPr>
        <xdr:style>
          <a:lnRef idx="2">
            <a:schemeClr val="accent3">
              <a:shade val="50000"/>
            </a:schemeClr>
          </a:lnRef>
          <a:fillRef idx="1">
            <a:schemeClr val="accent3"/>
          </a:fillRef>
          <a:effectRef idx="0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de-CH" sz="1400" b="1">
                <a:solidFill>
                  <a:sysClr val="windowText" lastClr="000000"/>
                </a:solidFill>
              </a:rPr>
              <a:t>Sprache/Lingua</a:t>
            </a:r>
          </a:p>
        </xdr:txBody>
      </xdr:sp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1" name="Option Button 1" hidden="1">
                <a:extLst>
                  <a:ext uri="{63B3BB69-23CF-44E3-9099-C40C66FF867C}">
                    <a14:compatExt spid="_x0000_s5121"/>
                  </a:ext>
                </a:extLst>
              </xdr:cNvPr>
              <xdr:cNvSpPr/>
            </xdr:nvSpPr>
            <xdr:spPr bwMode="auto">
              <a:xfrm>
                <a:off x="5627621" y="299412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Deutsch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2" name="Option Button 2" hidden="1">
                <a:extLst>
                  <a:ext uri="{63B3BB69-23CF-44E3-9099-C40C66FF867C}">
                    <a14:compatExt spid="_x0000_s5122"/>
                  </a:ext>
                </a:extLst>
              </xdr:cNvPr>
              <xdr:cNvSpPr/>
            </xdr:nvSpPr>
            <xdr:spPr bwMode="auto">
              <a:xfrm>
                <a:off x="5627621" y="485376"/>
                <a:ext cx="1407047" cy="20662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Rumantsch Grischun</a:t>
                </a:r>
              </a:p>
            </xdr:txBody>
          </xdr:sp>
        </mc:Choice>
        <mc:Fallback/>
      </mc:AlternateContent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5123" name="Option Button 3" hidden="1">
                <a:extLst>
                  <a:ext uri="{63B3BB69-23CF-44E3-9099-C40C66FF867C}">
                    <a14:compatExt spid="_x0000_s5123"/>
                  </a:ext>
                </a:extLst>
              </xdr:cNvPr>
              <xdr:cNvSpPr/>
            </xdr:nvSpPr>
            <xdr:spPr bwMode="auto">
              <a:xfrm>
                <a:off x="5627621" y="650673"/>
                <a:ext cx="1049702" cy="2272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de-CH" sz="800" b="0" i="0" u="none" strike="noStrike" baseline="0">
                    <a:solidFill>
                      <a:srgbClr val="000000"/>
                    </a:solidFill>
                    <a:latin typeface="Segoe UI"/>
                    <a:cs typeface="Segoe UI"/>
                  </a:rPr>
                  <a:t>Italiano</a:t>
                </a:r>
              </a:p>
            </xdr:txBody>
          </xdr:sp>
        </mc:Choice>
        <mc:Fallback/>
      </mc:AlternateContent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220"/>
  <sheetViews>
    <sheetView tabSelected="1" zoomScaleNormal="100" workbookViewId="0"/>
  </sheetViews>
  <sheetFormatPr baseColWidth="10" defaultRowHeight="12.75" x14ac:dyDescent="0.2"/>
  <cols>
    <col min="1" max="1" width="14.28515625" style="1" customWidth="1"/>
    <col min="2" max="2" width="49.28515625" style="1" customWidth="1"/>
    <col min="3" max="3" width="13.5703125" style="1" customWidth="1"/>
    <col min="4" max="4" width="42.140625" style="1" customWidth="1"/>
    <col min="5" max="16384" width="11.42578125" style="1"/>
  </cols>
  <sheetData>
    <row r="1" spans="1:5" s="7" customFormat="1" x14ac:dyDescent="0.2">
      <c r="A1" s="4"/>
      <c r="B1" s="4"/>
      <c r="C1" s="4"/>
      <c r="D1" s="4"/>
      <c r="E1" s="4"/>
    </row>
    <row r="2" spans="1:5" s="7" customFormat="1" ht="15.75" x14ac:dyDescent="0.25">
      <c r="A2" s="4"/>
      <c r="B2" s="8"/>
      <c r="C2" s="4"/>
      <c r="D2" s="4"/>
      <c r="E2" s="4"/>
    </row>
    <row r="3" spans="1:5" s="7" customFormat="1" ht="15.75" x14ac:dyDescent="0.25">
      <c r="A3" s="4"/>
      <c r="B3" s="8"/>
      <c r="C3" s="4"/>
      <c r="D3" s="4"/>
      <c r="E3" s="4"/>
    </row>
    <row r="4" spans="1:5" s="7" customFormat="1" ht="15.75" x14ac:dyDescent="0.25">
      <c r="A4" s="4"/>
      <c r="B4" s="8"/>
      <c r="C4" s="4"/>
      <c r="D4" s="4"/>
      <c r="E4" s="4"/>
    </row>
    <row r="5" spans="1:5" s="7" customFormat="1" x14ac:dyDescent="0.2">
      <c r="A5" s="4"/>
      <c r="B5" s="4"/>
      <c r="C5" s="4"/>
      <c r="D5" s="4"/>
      <c r="E5" s="4"/>
    </row>
    <row r="6" spans="1:5" s="7" customFormat="1" ht="10.5" customHeight="1" x14ac:dyDescent="0.2">
      <c r="A6" s="4"/>
      <c r="B6" s="4"/>
      <c r="C6" s="4"/>
      <c r="D6" s="4"/>
      <c r="E6" s="4"/>
    </row>
    <row r="7" spans="1:5" s="7" customFormat="1" ht="15.75" customHeight="1" x14ac:dyDescent="0.2">
      <c r="A7" s="43" t="str">
        <f>VLOOKUP("&lt;Fachbereich&gt;",Uebersetzungen!$B$3:$E$11,Uebersetzungen!$B$2+1,FALSE)</f>
        <v>Daten &amp; Statistik</v>
      </c>
      <c r="B7" s="43"/>
      <c r="C7" s="5"/>
      <c r="D7" s="5"/>
      <c r="E7" s="5"/>
    </row>
    <row r="8" spans="1:5" x14ac:dyDescent="0.2">
      <c r="A8" s="6"/>
      <c r="B8" s="6"/>
      <c r="C8" s="6"/>
      <c r="D8" s="6"/>
      <c r="E8" s="6"/>
    </row>
    <row r="9" spans="1:5" s="35" customFormat="1" ht="18" x14ac:dyDescent="0.2">
      <c r="A9" s="34" t="str">
        <f>VLOOKUP("&lt;Titel&gt;",Uebersetzungen!$B$3:$E$11,Uebersetzungen!$B$2+1,FALSE)</f>
        <v>Übersicht über die «Raumbezogenen statistischen Grundeinheiten der ersten Stufe (USPAT 1)» des Kantons Graubünden (101 Gemeinden)</v>
      </c>
      <c r="B9" s="32"/>
      <c r="C9" s="33"/>
      <c r="D9" s="33"/>
      <c r="E9" s="33"/>
    </row>
    <row r="10" spans="1:5" s="35" customFormat="1" x14ac:dyDescent="0.2">
      <c r="A10" s="31" t="str">
        <f>VLOOKUP("&lt;UTitel&gt;",Uebersetzungen!$B$3:$E$19,Uebersetzungen!$B$2+1,FALSE)</f>
        <v>Total 203 USPAT 1</v>
      </c>
      <c r="B10" s="32"/>
      <c r="C10" s="33"/>
      <c r="D10" s="33"/>
      <c r="E10" s="33"/>
    </row>
    <row r="11" spans="1:5" ht="13.5" thickBot="1" x14ac:dyDescent="0.25"/>
    <row r="12" spans="1:5" ht="23.25" customHeight="1" x14ac:dyDescent="0.2">
      <c r="A12" s="24" t="str">
        <f>VLOOKUP("&lt;SpaltenTitel_1&gt;",Uebersetzungen!$B$3:$E$19,Uebersetzungen!$B$2+1,FALSE)</f>
        <v>USPAT 1 Code</v>
      </c>
      <c r="B12" s="25" t="str">
        <f>VLOOKUP("&lt;SpaltenTitel_2&gt;",Uebersetzungen!$B$3:$E$19,Uebersetzungen!$B$2+1,FALSE)</f>
        <v>USPAT 1 Name</v>
      </c>
      <c r="C12" s="25" t="str">
        <f>VLOOKUP("&lt;SpaltenTitel_3&gt;",Uebersetzungen!$B$3:$E$19,Uebersetzungen!$B$2+1,FALSE)</f>
        <v>BFS - Nr.</v>
      </c>
      <c r="D12" s="26" t="str">
        <f>VLOOKUP("&lt;SpaltenTitel_4&gt;",Uebersetzungen!$B$3:$E$19,Uebersetzungen!$B$2+1,FALSE)</f>
        <v>Gemeinde</v>
      </c>
    </row>
    <row r="13" spans="1:5" x14ac:dyDescent="0.2">
      <c r="A13" s="27">
        <v>1518001</v>
      </c>
      <c r="B13" s="3" t="s">
        <v>189</v>
      </c>
      <c r="C13" s="3">
        <v>3506</v>
      </c>
      <c r="D13" s="28" t="s">
        <v>1</v>
      </c>
    </row>
    <row r="14" spans="1:5" x14ac:dyDescent="0.2">
      <c r="A14" s="27">
        <v>1518002</v>
      </c>
      <c r="B14" s="3" t="s">
        <v>190</v>
      </c>
      <c r="C14" s="3">
        <v>3506</v>
      </c>
      <c r="D14" s="28" t="s">
        <v>1</v>
      </c>
    </row>
    <row r="15" spans="1:5" x14ac:dyDescent="0.2">
      <c r="A15" s="27">
        <v>1518003</v>
      </c>
      <c r="B15" s="3" t="s">
        <v>191</v>
      </c>
      <c r="C15" s="3">
        <v>3506</v>
      </c>
      <c r="D15" s="28" t="s">
        <v>1</v>
      </c>
    </row>
    <row r="16" spans="1:5" x14ac:dyDescent="0.2">
      <c r="A16" s="27">
        <v>1518004</v>
      </c>
      <c r="B16" s="3" t="s">
        <v>192</v>
      </c>
      <c r="C16" s="3">
        <v>3506</v>
      </c>
      <c r="D16" s="28" t="s">
        <v>1</v>
      </c>
    </row>
    <row r="17" spans="1:4" x14ac:dyDescent="0.2">
      <c r="A17" s="27">
        <v>1518005</v>
      </c>
      <c r="B17" s="3" t="s">
        <v>193</v>
      </c>
      <c r="C17" s="3">
        <v>3506</v>
      </c>
      <c r="D17" s="28" t="s">
        <v>1</v>
      </c>
    </row>
    <row r="18" spans="1:4" x14ac:dyDescent="0.2">
      <c r="A18" s="27">
        <v>1518006</v>
      </c>
      <c r="B18" s="3" t="s">
        <v>194</v>
      </c>
      <c r="C18" s="3">
        <v>3506</v>
      </c>
      <c r="D18" s="28" t="s">
        <v>1</v>
      </c>
    </row>
    <row r="19" spans="1:4" x14ac:dyDescent="0.2">
      <c r="A19" s="27">
        <v>1518007</v>
      </c>
      <c r="B19" s="3" t="s">
        <v>195</v>
      </c>
      <c r="C19" s="3">
        <v>3506</v>
      </c>
      <c r="D19" s="28" t="s">
        <v>1</v>
      </c>
    </row>
    <row r="20" spans="1:4" x14ac:dyDescent="0.2">
      <c r="A20" s="27">
        <v>1518008</v>
      </c>
      <c r="B20" s="3" t="s">
        <v>196</v>
      </c>
      <c r="C20" s="3">
        <v>3543</v>
      </c>
      <c r="D20" s="28" t="s">
        <v>89</v>
      </c>
    </row>
    <row r="21" spans="1:4" x14ac:dyDescent="0.2">
      <c r="A21" s="27">
        <v>1518009</v>
      </c>
      <c r="B21" s="3" t="s">
        <v>197</v>
      </c>
      <c r="C21" s="3">
        <v>3543</v>
      </c>
      <c r="D21" s="28" t="s">
        <v>89</v>
      </c>
    </row>
    <row r="22" spans="1:4" x14ac:dyDescent="0.2">
      <c r="A22" s="27">
        <v>1518010</v>
      </c>
      <c r="B22" s="3" t="s">
        <v>198</v>
      </c>
      <c r="C22" s="3">
        <v>3543</v>
      </c>
      <c r="D22" s="28" t="s">
        <v>89</v>
      </c>
    </row>
    <row r="23" spans="1:4" x14ac:dyDescent="0.2">
      <c r="A23" s="27">
        <v>1518011</v>
      </c>
      <c r="B23" s="3" t="s">
        <v>199</v>
      </c>
      <c r="C23" s="3">
        <v>3543</v>
      </c>
      <c r="D23" s="28" t="s">
        <v>89</v>
      </c>
    </row>
    <row r="24" spans="1:4" x14ac:dyDescent="0.2">
      <c r="A24" s="27">
        <v>1518012</v>
      </c>
      <c r="B24" s="3" t="s">
        <v>200</v>
      </c>
      <c r="C24" s="3">
        <v>3543</v>
      </c>
      <c r="D24" s="28" t="s">
        <v>89</v>
      </c>
    </row>
    <row r="25" spans="1:4" x14ac:dyDescent="0.2">
      <c r="A25" s="27">
        <v>1518013</v>
      </c>
      <c r="B25" s="3" t="s">
        <v>201</v>
      </c>
      <c r="C25" s="3">
        <v>3543</v>
      </c>
      <c r="D25" s="28" t="s">
        <v>89</v>
      </c>
    </row>
    <row r="26" spans="1:4" x14ac:dyDescent="0.2">
      <c r="A26" s="27">
        <v>1518014</v>
      </c>
      <c r="B26" s="3" t="s">
        <v>202</v>
      </c>
      <c r="C26" s="3">
        <v>3543</v>
      </c>
      <c r="D26" s="28" t="s">
        <v>89</v>
      </c>
    </row>
    <row r="27" spans="1:4" x14ac:dyDescent="0.2">
      <c r="A27" s="27">
        <v>1518015</v>
      </c>
      <c r="B27" s="3" t="s">
        <v>203</v>
      </c>
      <c r="C27" s="3">
        <v>3542</v>
      </c>
      <c r="D27" s="28" t="s">
        <v>3</v>
      </c>
    </row>
    <row r="28" spans="1:4" x14ac:dyDescent="0.2">
      <c r="A28" s="27">
        <v>1518016</v>
      </c>
      <c r="B28" s="3" t="s">
        <v>204</v>
      </c>
      <c r="C28" s="3">
        <v>3542</v>
      </c>
      <c r="D28" s="28" t="s">
        <v>3</v>
      </c>
    </row>
    <row r="29" spans="1:4" x14ac:dyDescent="0.2">
      <c r="A29" s="27">
        <v>1518017</v>
      </c>
      <c r="B29" s="3" t="s">
        <v>205</v>
      </c>
      <c r="C29" s="3">
        <v>3542</v>
      </c>
      <c r="D29" s="28" t="s">
        <v>3</v>
      </c>
    </row>
    <row r="30" spans="1:4" x14ac:dyDescent="0.2">
      <c r="A30" s="27">
        <v>1518018</v>
      </c>
      <c r="B30" s="3" t="s">
        <v>206</v>
      </c>
      <c r="C30" s="3">
        <v>3542</v>
      </c>
      <c r="D30" s="28" t="s">
        <v>3</v>
      </c>
    </row>
    <row r="31" spans="1:4" x14ac:dyDescent="0.2">
      <c r="A31" s="27">
        <v>1518019</v>
      </c>
      <c r="B31" s="3" t="s">
        <v>207</v>
      </c>
      <c r="C31" s="3">
        <v>3513</v>
      </c>
      <c r="D31" s="28" t="s">
        <v>2</v>
      </c>
    </row>
    <row r="32" spans="1:4" x14ac:dyDescent="0.2">
      <c r="A32" s="27">
        <v>1518020</v>
      </c>
      <c r="B32" s="3" t="s">
        <v>208</v>
      </c>
      <c r="C32" s="3">
        <v>3514</v>
      </c>
      <c r="D32" s="28" t="s">
        <v>107</v>
      </c>
    </row>
    <row r="33" spans="1:4" x14ac:dyDescent="0.2">
      <c r="A33" s="27">
        <v>1518021</v>
      </c>
      <c r="B33" s="3" t="s">
        <v>209</v>
      </c>
      <c r="C33" s="3">
        <v>3544</v>
      </c>
      <c r="D33" s="28" t="s">
        <v>87</v>
      </c>
    </row>
    <row r="34" spans="1:4" x14ac:dyDescent="0.2">
      <c r="A34" s="27">
        <v>1518022</v>
      </c>
      <c r="B34" s="3" t="s">
        <v>210</v>
      </c>
      <c r="C34" s="3">
        <v>3544</v>
      </c>
      <c r="D34" s="28" t="s">
        <v>87</v>
      </c>
    </row>
    <row r="35" spans="1:4" x14ac:dyDescent="0.2">
      <c r="A35" s="27">
        <v>1518023</v>
      </c>
      <c r="B35" s="3" t="s">
        <v>211</v>
      </c>
      <c r="C35" s="3">
        <v>3561</v>
      </c>
      <c r="D35" s="28" t="s">
        <v>5</v>
      </c>
    </row>
    <row r="36" spans="1:4" x14ac:dyDescent="0.2">
      <c r="A36" s="27">
        <v>1518024</v>
      </c>
      <c r="B36" s="3" t="s">
        <v>212</v>
      </c>
      <c r="C36" s="3">
        <v>3561</v>
      </c>
      <c r="D36" s="28" t="s">
        <v>5</v>
      </c>
    </row>
    <row r="37" spans="1:4" x14ac:dyDescent="0.2">
      <c r="A37" s="27">
        <v>1518025</v>
      </c>
      <c r="B37" s="3" t="s">
        <v>213</v>
      </c>
      <c r="C37" s="3">
        <v>3561</v>
      </c>
      <c r="D37" s="28" t="s">
        <v>5</v>
      </c>
    </row>
    <row r="38" spans="1:4" x14ac:dyDescent="0.2">
      <c r="A38" s="27">
        <v>1518026</v>
      </c>
      <c r="B38" s="3" t="s">
        <v>214</v>
      </c>
      <c r="C38" s="3">
        <v>3551</v>
      </c>
      <c r="D38" s="28" t="s">
        <v>4</v>
      </c>
    </row>
    <row r="39" spans="1:4" x14ac:dyDescent="0.2">
      <c r="A39" s="27">
        <v>1518027</v>
      </c>
      <c r="B39" s="3" t="s">
        <v>215</v>
      </c>
      <c r="C39" s="3">
        <v>3986</v>
      </c>
      <c r="D39" s="28" t="s">
        <v>83</v>
      </c>
    </row>
    <row r="40" spans="1:4" x14ac:dyDescent="0.2">
      <c r="A40" s="27">
        <v>1518028</v>
      </c>
      <c r="B40" s="3" t="s">
        <v>216</v>
      </c>
      <c r="C40" s="3">
        <v>3986</v>
      </c>
      <c r="D40" s="28" t="s">
        <v>83</v>
      </c>
    </row>
    <row r="41" spans="1:4" x14ac:dyDescent="0.2">
      <c r="A41" s="27">
        <v>1518029</v>
      </c>
      <c r="B41" s="3" t="s">
        <v>217</v>
      </c>
      <c r="C41" s="3">
        <v>3982</v>
      </c>
      <c r="D41" s="28" t="s">
        <v>80</v>
      </c>
    </row>
    <row r="42" spans="1:4" x14ac:dyDescent="0.2">
      <c r="A42" s="27">
        <v>1518030</v>
      </c>
      <c r="B42" s="3" t="s">
        <v>218</v>
      </c>
      <c r="C42" s="3">
        <v>3982</v>
      </c>
      <c r="D42" s="28" t="s">
        <v>80</v>
      </c>
    </row>
    <row r="43" spans="1:4" x14ac:dyDescent="0.2">
      <c r="A43" s="27">
        <v>1518031</v>
      </c>
      <c r="B43" s="3" t="s">
        <v>219</v>
      </c>
      <c r="C43" s="3">
        <v>3983</v>
      </c>
      <c r="D43" s="28" t="s">
        <v>81</v>
      </c>
    </row>
    <row r="44" spans="1:4" x14ac:dyDescent="0.2">
      <c r="A44" s="27">
        <v>1518032</v>
      </c>
      <c r="B44" s="3" t="s">
        <v>220</v>
      </c>
      <c r="C44" s="3">
        <v>3985</v>
      </c>
      <c r="D44" s="28" t="s">
        <v>82</v>
      </c>
    </row>
    <row r="45" spans="1:4" x14ac:dyDescent="0.2">
      <c r="A45" s="27">
        <v>1518033</v>
      </c>
      <c r="B45" s="3" t="s">
        <v>221</v>
      </c>
      <c r="C45" s="3">
        <v>3985</v>
      </c>
      <c r="D45" s="28" t="s">
        <v>82</v>
      </c>
    </row>
    <row r="46" spans="1:4" x14ac:dyDescent="0.2">
      <c r="A46" s="27">
        <v>1518034</v>
      </c>
      <c r="B46" s="3" t="s">
        <v>222</v>
      </c>
      <c r="C46" s="3">
        <v>3987</v>
      </c>
      <c r="D46" s="28" t="s">
        <v>84</v>
      </c>
    </row>
    <row r="47" spans="1:4" x14ac:dyDescent="0.2">
      <c r="A47" s="27">
        <v>1518035</v>
      </c>
      <c r="B47" s="3" t="s">
        <v>223</v>
      </c>
      <c r="C47" s="3">
        <v>3987</v>
      </c>
      <c r="D47" s="28" t="s">
        <v>84</v>
      </c>
    </row>
    <row r="48" spans="1:4" x14ac:dyDescent="0.2">
      <c r="A48" s="27">
        <v>1518036</v>
      </c>
      <c r="B48" s="3" t="s">
        <v>224</v>
      </c>
      <c r="C48" s="3">
        <v>3981</v>
      </c>
      <c r="D48" s="28" t="s">
        <v>79</v>
      </c>
    </row>
    <row r="49" spans="1:4" x14ac:dyDescent="0.2">
      <c r="A49" s="27">
        <v>1518037</v>
      </c>
      <c r="B49" s="3" t="s">
        <v>225</v>
      </c>
      <c r="C49" s="3">
        <v>3981</v>
      </c>
      <c r="D49" s="28" t="s">
        <v>79</v>
      </c>
    </row>
    <row r="50" spans="1:4" x14ac:dyDescent="0.2">
      <c r="A50" s="27">
        <v>1518038</v>
      </c>
      <c r="B50" s="3" t="s">
        <v>226</v>
      </c>
      <c r="C50" s="3">
        <v>3981</v>
      </c>
      <c r="D50" s="28" t="s">
        <v>79</v>
      </c>
    </row>
    <row r="51" spans="1:4" x14ac:dyDescent="0.2">
      <c r="A51" s="27">
        <v>1518039</v>
      </c>
      <c r="B51" s="3" t="s">
        <v>227</v>
      </c>
      <c r="C51" s="3">
        <v>3981</v>
      </c>
      <c r="D51" s="28" t="s">
        <v>79</v>
      </c>
    </row>
    <row r="52" spans="1:4" x14ac:dyDescent="0.2">
      <c r="A52" s="27">
        <v>1518040</v>
      </c>
      <c r="B52" s="3" t="s">
        <v>228</v>
      </c>
      <c r="C52" s="3">
        <v>3988</v>
      </c>
      <c r="D52" s="28" t="s">
        <v>99</v>
      </c>
    </row>
    <row r="53" spans="1:4" x14ac:dyDescent="0.2">
      <c r="A53" s="27">
        <v>1518041</v>
      </c>
      <c r="B53" s="3" t="s">
        <v>229</v>
      </c>
      <c r="C53" s="3">
        <v>3988</v>
      </c>
      <c r="D53" s="28" t="s">
        <v>99</v>
      </c>
    </row>
    <row r="54" spans="1:4" x14ac:dyDescent="0.2">
      <c r="A54" s="27">
        <v>1518042</v>
      </c>
      <c r="B54" s="3" t="s">
        <v>230</v>
      </c>
      <c r="C54" s="3">
        <v>3988</v>
      </c>
      <c r="D54" s="28" t="s">
        <v>99</v>
      </c>
    </row>
    <row r="55" spans="1:4" x14ac:dyDescent="0.2">
      <c r="A55" s="27">
        <v>1518043</v>
      </c>
      <c r="B55" s="3" t="s">
        <v>231</v>
      </c>
      <c r="C55" s="3">
        <v>3988</v>
      </c>
      <c r="D55" s="28" t="s">
        <v>99</v>
      </c>
    </row>
    <row r="56" spans="1:4" x14ac:dyDescent="0.2">
      <c r="A56" s="27">
        <v>1518044</v>
      </c>
      <c r="B56" s="3" t="s">
        <v>232</v>
      </c>
      <c r="C56" s="3">
        <v>3988</v>
      </c>
      <c r="D56" s="28" t="s">
        <v>99</v>
      </c>
    </row>
    <row r="57" spans="1:4" x14ac:dyDescent="0.2">
      <c r="A57" s="27">
        <v>1518045</v>
      </c>
      <c r="B57" s="3" t="s">
        <v>233</v>
      </c>
      <c r="C57" s="3">
        <v>3988</v>
      </c>
      <c r="D57" s="28" t="s">
        <v>99</v>
      </c>
    </row>
    <row r="58" spans="1:4" x14ac:dyDescent="0.2">
      <c r="A58" s="27">
        <v>1518046</v>
      </c>
      <c r="B58" s="3" t="s">
        <v>234</v>
      </c>
      <c r="C58" s="3">
        <v>3618</v>
      </c>
      <c r="D58" s="28" t="s">
        <v>11</v>
      </c>
    </row>
    <row r="59" spans="1:4" x14ac:dyDescent="0.2">
      <c r="A59" s="27">
        <v>1518047</v>
      </c>
      <c r="B59" s="3" t="s">
        <v>235</v>
      </c>
      <c r="C59" s="3">
        <v>3618</v>
      </c>
      <c r="D59" s="28" t="s">
        <v>11</v>
      </c>
    </row>
    <row r="60" spans="1:4" x14ac:dyDescent="0.2">
      <c r="A60" s="27">
        <v>1518048</v>
      </c>
      <c r="B60" s="3" t="s">
        <v>236</v>
      </c>
      <c r="C60" s="3">
        <v>3618</v>
      </c>
      <c r="D60" s="28" t="s">
        <v>11</v>
      </c>
    </row>
    <row r="61" spans="1:4" x14ac:dyDescent="0.2">
      <c r="A61" s="27">
        <v>1518049</v>
      </c>
      <c r="B61" s="3" t="s">
        <v>237</v>
      </c>
      <c r="C61" s="3">
        <v>3618</v>
      </c>
      <c r="D61" s="28" t="s">
        <v>11</v>
      </c>
    </row>
    <row r="62" spans="1:4" x14ac:dyDescent="0.2">
      <c r="A62" s="27">
        <v>1518050</v>
      </c>
      <c r="B62" s="3" t="s">
        <v>238</v>
      </c>
      <c r="C62" s="3">
        <v>3618</v>
      </c>
      <c r="D62" s="28" t="s">
        <v>11</v>
      </c>
    </row>
    <row r="63" spans="1:4" x14ac:dyDescent="0.2">
      <c r="A63" s="27">
        <v>1518051</v>
      </c>
      <c r="B63" s="3" t="s">
        <v>239</v>
      </c>
      <c r="C63" s="3">
        <v>3618</v>
      </c>
      <c r="D63" s="28" t="s">
        <v>11</v>
      </c>
    </row>
    <row r="64" spans="1:4" x14ac:dyDescent="0.2">
      <c r="A64" s="27">
        <v>1518052</v>
      </c>
      <c r="B64" s="3" t="s">
        <v>240</v>
      </c>
      <c r="C64" s="3">
        <v>3618</v>
      </c>
      <c r="D64" s="28" t="s">
        <v>11</v>
      </c>
    </row>
    <row r="65" spans="1:4" x14ac:dyDescent="0.2">
      <c r="A65" s="27">
        <v>1518053</v>
      </c>
      <c r="B65" s="3" t="s">
        <v>241</v>
      </c>
      <c r="C65" s="3">
        <v>3619</v>
      </c>
      <c r="D65" s="28" t="s">
        <v>12</v>
      </c>
    </row>
    <row r="66" spans="1:4" x14ac:dyDescent="0.2">
      <c r="A66" s="27">
        <v>1518054</v>
      </c>
      <c r="B66" s="3" t="s">
        <v>242</v>
      </c>
      <c r="C66" s="3">
        <v>3619</v>
      </c>
      <c r="D66" s="28" t="s">
        <v>12</v>
      </c>
    </row>
    <row r="67" spans="1:4" x14ac:dyDescent="0.2">
      <c r="A67" s="27">
        <v>1518055</v>
      </c>
      <c r="B67" s="3" t="s">
        <v>243</v>
      </c>
      <c r="C67" s="3">
        <v>3619</v>
      </c>
      <c r="D67" s="28" t="s">
        <v>12</v>
      </c>
    </row>
    <row r="68" spans="1:4" x14ac:dyDescent="0.2">
      <c r="A68" s="27">
        <v>1518056</v>
      </c>
      <c r="B68" s="3" t="s">
        <v>244</v>
      </c>
      <c r="C68" s="3">
        <v>3619</v>
      </c>
      <c r="D68" s="28" t="s">
        <v>12</v>
      </c>
    </row>
    <row r="69" spans="1:4" x14ac:dyDescent="0.2">
      <c r="A69" s="27">
        <v>1518057</v>
      </c>
      <c r="B69" s="3" t="s">
        <v>245</v>
      </c>
      <c r="C69" s="3">
        <v>3619</v>
      </c>
      <c r="D69" s="28" t="s">
        <v>12</v>
      </c>
    </row>
    <row r="70" spans="1:4" x14ac:dyDescent="0.2">
      <c r="A70" s="27">
        <v>1518058</v>
      </c>
      <c r="B70" s="3" t="s">
        <v>246</v>
      </c>
      <c r="C70" s="3">
        <v>3619</v>
      </c>
      <c r="D70" s="28" t="s">
        <v>12</v>
      </c>
    </row>
    <row r="71" spans="1:4" x14ac:dyDescent="0.2">
      <c r="A71" s="27">
        <v>1518059</v>
      </c>
      <c r="B71" s="3" t="s">
        <v>247</v>
      </c>
      <c r="C71" s="3">
        <v>3603</v>
      </c>
      <c r="D71" s="28" t="s">
        <v>10</v>
      </c>
    </row>
    <row r="72" spans="1:4" x14ac:dyDescent="0.2">
      <c r="A72" s="27">
        <v>1518060</v>
      </c>
      <c r="B72" s="3" t="s">
        <v>248</v>
      </c>
      <c r="C72" s="3">
        <v>3572</v>
      </c>
      <c r="D72" s="28" t="s">
        <v>6</v>
      </c>
    </row>
    <row r="73" spans="1:4" x14ac:dyDescent="0.2">
      <c r="A73" s="27">
        <v>1518061</v>
      </c>
      <c r="B73" s="3" t="s">
        <v>249</v>
      </c>
      <c r="C73" s="3">
        <v>3575</v>
      </c>
      <c r="D73" s="28" t="s">
        <v>7</v>
      </c>
    </row>
    <row r="74" spans="1:4" x14ac:dyDescent="0.2">
      <c r="A74" s="27">
        <v>1518062</v>
      </c>
      <c r="B74" s="3" t="s">
        <v>250</v>
      </c>
      <c r="C74" s="3">
        <v>3575</v>
      </c>
      <c r="D74" s="28" t="s">
        <v>7</v>
      </c>
    </row>
    <row r="75" spans="1:4" x14ac:dyDescent="0.2">
      <c r="A75" s="27">
        <v>1518063</v>
      </c>
      <c r="B75" s="3" t="s">
        <v>251</v>
      </c>
      <c r="C75" s="3">
        <v>3575</v>
      </c>
      <c r="D75" s="28" t="s">
        <v>7</v>
      </c>
    </row>
    <row r="76" spans="1:4" x14ac:dyDescent="0.2">
      <c r="A76" s="27">
        <v>1518064</v>
      </c>
      <c r="B76" s="3" t="s">
        <v>252</v>
      </c>
      <c r="C76" s="3">
        <v>3582</v>
      </c>
      <c r="D76" s="28" t="s">
        <v>9</v>
      </c>
    </row>
    <row r="77" spans="1:4" x14ac:dyDescent="0.2">
      <c r="A77" s="27">
        <v>1518065</v>
      </c>
      <c r="B77" s="3" t="s">
        <v>253</v>
      </c>
      <c r="C77" s="3">
        <v>3581</v>
      </c>
      <c r="D77" s="28" t="s">
        <v>8</v>
      </c>
    </row>
    <row r="78" spans="1:4" x14ac:dyDescent="0.2">
      <c r="A78" s="27">
        <v>1518066</v>
      </c>
      <c r="B78" s="3" t="s">
        <v>254</v>
      </c>
      <c r="C78" s="3">
        <v>3672</v>
      </c>
      <c r="D78" s="28" t="s">
        <v>23</v>
      </c>
    </row>
    <row r="79" spans="1:4" x14ac:dyDescent="0.2">
      <c r="A79" s="27">
        <v>1518067</v>
      </c>
      <c r="B79" s="3" t="s">
        <v>255</v>
      </c>
      <c r="C79" s="3">
        <v>3714</v>
      </c>
      <c r="D79" s="28" t="s">
        <v>100</v>
      </c>
    </row>
    <row r="80" spans="1:4" x14ac:dyDescent="0.2">
      <c r="A80" s="27">
        <v>1518068</v>
      </c>
      <c r="B80" s="3" t="s">
        <v>256</v>
      </c>
      <c r="C80" s="3">
        <v>3714</v>
      </c>
      <c r="D80" s="28" t="s">
        <v>100</v>
      </c>
    </row>
    <row r="81" spans="1:4" x14ac:dyDescent="0.2">
      <c r="A81" s="27">
        <v>1518069</v>
      </c>
      <c r="B81" s="3" t="s">
        <v>257</v>
      </c>
      <c r="C81" s="3">
        <v>3669</v>
      </c>
      <c r="D81" s="28" t="s">
        <v>21</v>
      </c>
    </row>
    <row r="82" spans="1:4" x14ac:dyDescent="0.2">
      <c r="A82" s="27">
        <v>1518070</v>
      </c>
      <c r="B82" s="3" t="s">
        <v>258</v>
      </c>
      <c r="C82" s="3">
        <v>3695</v>
      </c>
      <c r="D82" s="28" t="s">
        <v>26</v>
      </c>
    </row>
    <row r="83" spans="1:4" x14ac:dyDescent="0.2">
      <c r="A83" s="27">
        <v>1518071</v>
      </c>
      <c r="B83" s="3" t="s">
        <v>259</v>
      </c>
      <c r="C83" s="3">
        <v>3715</v>
      </c>
      <c r="D83" s="28" t="s">
        <v>106</v>
      </c>
    </row>
    <row r="84" spans="1:4" x14ac:dyDescent="0.2">
      <c r="A84" s="27">
        <v>1518072</v>
      </c>
      <c r="B84" s="3" t="s">
        <v>260</v>
      </c>
      <c r="C84" s="3">
        <v>3661</v>
      </c>
      <c r="D84" s="28" t="s">
        <v>17</v>
      </c>
    </row>
    <row r="85" spans="1:4" x14ac:dyDescent="0.2">
      <c r="A85" s="27">
        <v>1518073</v>
      </c>
      <c r="B85" s="3" t="s">
        <v>261</v>
      </c>
      <c r="C85" s="3">
        <v>3661</v>
      </c>
      <c r="D85" s="28" t="s">
        <v>17</v>
      </c>
    </row>
    <row r="86" spans="1:4" x14ac:dyDescent="0.2">
      <c r="A86" s="27">
        <v>1518074</v>
      </c>
      <c r="B86" s="3" t="s">
        <v>262</v>
      </c>
      <c r="C86" s="3">
        <v>3662</v>
      </c>
      <c r="D86" s="28" t="s">
        <v>18</v>
      </c>
    </row>
    <row r="87" spans="1:4" x14ac:dyDescent="0.2">
      <c r="A87" s="27">
        <v>1518075</v>
      </c>
      <c r="B87" s="3" t="s">
        <v>263</v>
      </c>
      <c r="C87" s="3">
        <v>3670</v>
      </c>
      <c r="D87" s="28" t="s">
        <v>22</v>
      </c>
    </row>
    <row r="88" spans="1:4" x14ac:dyDescent="0.2">
      <c r="A88" s="27">
        <v>1518076</v>
      </c>
      <c r="B88" s="3" t="s">
        <v>264</v>
      </c>
      <c r="C88" s="3">
        <v>3637</v>
      </c>
      <c r="D88" s="28" t="s">
        <v>14</v>
      </c>
    </row>
    <row r="89" spans="1:4" x14ac:dyDescent="0.2">
      <c r="A89" s="27">
        <v>1518077</v>
      </c>
      <c r="B89" s="3" t="s">
        <v>265</v>
      </c>
      <c r="C89" s="3">
        <v>3663</v>
      </c>
      <c r="D89" s="28" t="s">
        <v>19</v>
      </c>
    </row>
    <row r="90" spans="1:4" x14ac:dyDescent="0.2">
      <c r="A90" s="27">
        <v>1518078</v>
      </c>
      <c r="B90" s="3" t="s">
        <v>266</v>
      </c>
      <c r="C90" s="3">
        <v>3701</v>
      </c>
      <c r="D90" s="28" t="s">
        <v>27</v>
      </c>
    </row>
    <row r="91" spans="1:4" x14ac:dyDescent="0.2">
      <c r="A91" s="27">
        <v>1518079</v>
      </c>
      <c r="B91" s="3" t="s">
        <v>267</v>
      </c>
      <c r="C91" s="3">
        <v>3673</v>
      </c>
      <c r="D91" s="28" t="s">
        <v>24</v>
      </c>
    </row>
    <row r="92" spans="1:4" x14ac:dyDescent="0.2">
      <c r="A92" s="27">
        <v>1518080</v>
      </c>
      <c r="B92" s="3" t="s">
        <v>268</v>
      </c>
      <c r="C92" s="3">
        <v>3673</v>
      </c>
      <c r="D92" s="28" t="s">
        <v>24</v>
      </c>
    </row>
    <row r="93" spans="1:4" x14ac:dyDescent="0.2">
      <c r="A93" s="27">
        <v>1518081</v>
      </c>
      <c r="B93" s="3" t="s">
        <v>269</v>
      </c>
      <c r="C93" s="3">
        <v>3673</v>
      </c>
      <c r="D93" s="28" t="s">
        <v>24</v>
      </c>
    </row>
    <row r="94" spans="1:4" x14ac:dyDescent="0.2">
      <c r="A94" s="27">
        <v>1518082</v>
      </c>
      <c r="B94" s="3" t="s">
        <v>270</v>
      </c>
      <c r="C94" s="3">
        <v>3673</v>
      </c>
      <c r="D94" s="28" t="s">
        <v>24</v>
      </c>
    </row>
    <row r="95" spans="1:4" x14ac:dyDescent="0.2">
      <c r="A95" s="27">
        <v>1518083</v>
      </c>
      <c r="B95" s="3" t="s">
        <v>271</v>
      </c>
      <c r="C95" s="3">
        <v>3711</v>
      </c>
      <c r="D95" s="28" t="s">
        <v>28</v>
      </c>
    </row>
    <row r="96" spans="1:4" x14ac:dyDescent="0.2">
      <c r="A96" s="27">
        <v>1518084</v>
      </c>
      <c r="B96" s="3" t="s">
        <v>272</v>
      </c>
      <c r="C96" s="3">
        <v>3633</v>
      </c>
      <c r="D96" s="28" t="s">
        <v>13</v>
      </c>
    </row>
    <row r="97" spans="1:4" x14ac:dyDescent="0.2">
      <c r="A97" s="27">
        <v>1518085</v>
      </c>
      <c r="B97" s="3" t="s">
        <v>273</v>
      </c>
      <c r="C97" s="3">
        <v>3713</v>
      </c>
      <c r="D97" s="28" t="s">
        <v>30</v>
      </c>
    </row>
    <row r="98" spans="1:4" x14ac:dyDescent="0.2">
      <c r="A98" s="27">
        <v>1518086</v>
      </c>
      <c r="B98" s="3" t="s">
        <v>274</v>
      </c>
      <c r="C98" s="3">
        <v>3640</v>
      </c>
      <c r="D98" s="28" t="s">
        <v>16</v>
      </c>
    </row>
    <row r="99" spans="1:4" x14ac:dyDescent="0.2">
      <c r="A99" s="27">
        <v>1518087</v>
      </c>
      <c r="B99" s="3" t="s">
        <v>275</v>
      </c>
      <c r="C99" s="3">
        <v>3668</v>
      </c>
      <c r="D99" s="28" t="s">
        <v>20</v>
      </c>
    </row>
    <row r="100" spans="1:4" x14ac:dyDescent="0.2">
      <c r="A100" s="27">
        <v>1518088</v>
      </c>
      <c r="B100" s="3" t="s">
        <v>276</v>
      </c>
      <c r="C100" s="3">
        <v>3712</v>
      </c>
      <c r="D100" s="28" t="s">
        <v>29</v>
      </c>
    </row>
    <row r="101" spans="1:4" x14ac:dyDescent="0.2">
      <c r="A101" s="27">
        <v>1518089</v>
      </c>
      <c r="B101" s="3" t="s">
        <v>277</v>
      </c>
      <c r="C101" s="3">
        <v>3638</v>
      </c>
      <c r="D101" s="28" t="s">
        <v>15</v>
      </c>
    </row>
    <row r="102" spans="1:4" x14ac:dyDescent="0.2">
      <c r="A102" s="27">
        <v>1518090</v>
      </c>
      <c r="B102" s="3" t="s">
        <v>278</v>
      </c>
      <c r="C102" s="3">
        <v>3681</v>
      </c>
      <c r="D102" s="28" t="s">
        <v>25</v>
      </c>
    </row>
    <row r="103" spans="1:4" x14ac:dyDescent="0.2">
      <c r="A103" s="27">
        <v>1518091</v>
      </c>
      <c r="B103" s="3" t="s">
        <v>279</v>
      </c>
      <c r="C103" s="3">
        <v>3732</v>
      </c>
      <c r="D103" s="28" t="s">
        <v>35</v>
      </c>
    </row>
    <row r="104" spans="1:4" x14ac:dyDescent="0.2">
      <c r="A104" s="27">
        <v>1518092</v>
      </c>
      <c r="B104" s="3" t="s">
        <v>280</v>
      </c>
      <c r="C104" s="3">
        <v>3734</v>
      </c>
      <c r="D104" s="28" t="s">
        <v>37</v>
      </c>
    </row>
    <row r="105" spans="1:4" x14ac:dyDescent="0.2">
      <c r="A105" s="27">
        <v>1518093</v>
      </c>
      <c r="B105" s="3" t="s">
        <v>281</v>
      </c>
      <c r="C105" s="3">
        <v>3734</v>
      </c>
      <c r="D105" s="28" t="s">
        <v>37</v>
      </c>
    </row>
    <row r="106" spans="1:4" x14ac:dyDescent="0.2">
      <c r="A106" s="27">
        <v>1518094</v>
      </c>
      <c r="B106" s="3" t="s">
        <v>282</v>
      </c>
      <c r="C106" s="3">
        <v>3721</v>
      </c>
      <c r="D106" s="28" t="s">
        <v>31</v>
      </c>
    </row>
    <row r="107" spans="1:4" x14ac:dyDescent="0.2">
      <c r="A107" s="27">
        <v>1518095</v>
      </c>
      <c r="B107" s="3" t="s">
        <v>283</v>
      </c>
      <c r="C107" s="3">
        <v>3723</v>
      </c>
      <c r="D107" s="28" t="s">
        <v>33</v>
      </c>
    </row>
    <row r="108" spans="1:4" x14ac:dyDescent="0.2">
      <c r="A108" s="27">
        <v>1518096</v>
      </c>
      <c r="B108" s="3" t="s">
        <v>284</v>
      </c>
      <c r="C108" s="3">
        <v>3733</v>
      </c>
      <c r="D108" s="28" t="s">
        <v>36</v>
      </c>
    </row>
    <row r="109" spans="1:4" x14ac:dyDescent="0.2">
      <c r="A109" s="27">
        <v>1518097</v>
      </c>
      <c r="B109" s="3" t="s">
        <v>285</v>
      </c>
      <c r="C109" s="3">
        <v>3722</v>
      </c>
      <c r="D109" s="28" t="s">
        <v>32</v>
      </c>
    </row>
    <row r="110" spans="1:4" x14ac:dyDescent="0.2">
      <c r="A110" s="27">
        <v>1518098</v>
      </c>
      <c r="B110" s="3" t="s">
        <v>286</v>
      </c>
      <c r="C110" s="3">
        <v>3722</v>
      </c>
      <c r="D110" s="28" t="s">
        <v>32</v>
      </c>
    </row>
    <row r="111" spans="1:4" x14ac:dyDescent="0.2">
      <c r="A111" s="27">
        <v>1518099</v>
      </c>
      <c r="B111" s="3" t="s">
        <v>287</v>
      </c>
      <c r="C111" s="3">
        <v>3722</v>
      </c>
      <c r="D111" s="28" t="s">
        <v>32</v>
      </c>
    </row>
    <row r="112" spans="1:4" x14ac:dyDescent="0.2">
      <c r="A112" s="27">
        <v>1518100</v>
      </c>
      <c r="B112" s="3" t="s">
        <v>288</v>
      </c>
      <c r="C112" s="3">
        <v>3731</v>
      </c>
      <c r="D112" s="28" t="s">
        <v>34</v>
      </c>
    </row>
    <row r="113" spans="1:4" x14ac:dyDescent="0.2">
      <c r="A113" s="27">
        <v>1518101</v>
      </c>
      <c r="B113" s="3" t="s">
        <v>289</v>
      </c>
      <c r="C113" s="3">
        <v>3746</v>
      </c>
      <c r="D113" s="28" t="s">
        <v>90</v>
      </c>
    </row>
    <row r="114" spans="1:4" x14ac:dyDescent="0.2">
      <c r="A114" s="27">
        <v>1518102</v>
      </c>
      <c r="B114" s="3" t="s">
        <v>290</v>
      </c>
      <c r="C114" s="3">
        <v>3746</v>
      </c>
      <c r="D114" s="28" t="s">
        <v>90</v>
      </c>
    </row>
    <row r="115" spans="1:4" x14ac:dyDescent="0.2">
      <c r="A115" s="27">
        <v>1518103</v>
      </c>
      <c r="B115" s="3" t="s">
        <v>291</v>
      </c>
      <c r="C115" s="3">
        <v>3746</v>
      </c>
      <c r="D115" s="28" t="s">
        <v>90</v>
      </c>
    </row>
    <row r="116" spans="1:4" x14ac:dyDescent="0.2">
      <c r="A116" s="27">
        <v>1518104</v>
      </c>
      <c r="B116" s="3" t="s">
        <v>292</v>
      </c>
      <c r="C116" s="3">
        <v>3762</v>
      </c>
      <c r="D116" s="28" t="s">
        <v>39</v>
      </c>
    </row>
    <row r="117" spans="1:4" x14ac:dyDescent="0.2">
      <c r="A117" s="27">
        <v>1518105</v>
      </c>
      <c r="B117" s="3" t="s">
        <v>293</v>
      </c>
      <c r="C117" s="3">
        <v>3762</v>
      </c>
      <c r="D117" s="28" t="s">
        <v>39</v>
      </c>
    </row>
    <row r="118" spans="1:4" x14ac:dyDescent="0.2">
      <c r="A118" s="27">
        <v>1518106</v>
      </c>
      <c r="B118" s="3" t="s">
        <v>294</v>
      </c>
      <c r="C118" s="3">
        <v>3762</v>
      </c>
      <c r="D118" s="28" t="s">
        <v>39</v>
      </c>
    </row>
    <row r="119" spans="1:4" x14ac:dyDescent="0.2">
      <c r="A119" s="27">
        <v>1518107</v>
      </c>
      <c r="B119" s="3" t="s">
        <v>295</v>
      </c>
      <c r="C119" s="3">
        <v>3762</v>
      </c>
      <c r="D119" s="28" t="s">
        <v>39</v>
      </c>
    </row>
    <row r="120" spans="1:4" x14ac:dyDescent="0.2">
      <c r="A120" s="27">
        <v>1518108</v>
      </c>
      <c r="B120" s="3" t="s">
        <v>296</v>
      </c>
      <c r="C120" s="3">
        <v>3762</v>
      </c>
      <c r="D120" s="28" t="s">
        <v>39</v>
      </c>
    </row>
    <row r="121" spans="1:4" x14ac:dyDescent="0.2">
      <c r="A121" s="27">
        <v>1518109</v>
      </c>
      <c r="B121" s="3" t="s">
        <v>297</v>
      </c>
      <c r="C121" s="3">
        <v>3762</v>
      </c>
      <c r="D121" s="28" t="s">
        <v>39</v>
      </c>
    </row>
    <row r="122" spans="1:4" x14ac:dyDescent="0.2">
      <c r="A122" s="27">
        <v>1518110</v>
      </c>
      <c r="B122" s="3" t="s">
        <v>298</v>
      </c>
      <c r="C122" s="3">
        <v>3762</v>
      </c>
      <c r="D122" s="28" t="s">
        <v>39</v>
      </c>
    </row>
    <row r="123" spans="1:4" x14ac:dyDescent="0.2">
      <c r="A123" s="27">
        <v>1518111</v>
      </c>
      <c r="B123" s="3" t="s">
        <v>299</v>
      </c>
      <c r="C123" s="3">
        <v>3847</v>
      </c>
      <c r="D123" s="28" t="s">
        <v>59</v>
      </c>
    </row>
    <row r="124" spans="1:4" x14ac:dyDescent="0.2">
      <c r="A124" s="27">
        <v>1518112</v>
      </c>
      <c r="B124" s="3" t="s">
        <v>300</v>
      </c>
      <c r="C124" s="3">
        <v>3847</v>
      </c>
      <c r="D124" s="28" t="s">
        <v>59</v>
      </c>
    </row>
    <row r="125" spans="1:4" x14ac:dyDescent="0.2">
      <c r="A125" s="27">
        <v>1518113</v>
      </c>
      <c r="B125" s="3" t="s">
        <v>301</v>
      </c>
      <c r="C125" s="3">
        <v>3847</v>
      </c>
      <c r="D125" s="28" t="s">
        <v>59</v>
      </c>
    </row>
    <row r="126" spans="1:4" x14ac:dyDescent="0.2">
      <c r="A126" s="27">
        <v>1518114</v>
      </c>
      <c r="B126" s="3" t="s">
        <v>302</v>
      </c>
      <c r="C126" s="3">
        <v>3847</v>
      </c>
      <c r="D126" s="28" t="s">
        <v>59</v>
      </c>
    </row>
    <row r="127" spans="1:4" x14ac:dyDescent="0.2">
      <c r="A127" s="27">
        <v>1518115</v>
      </c>
      <c r="B127" s="3" t="s">
        <v>303</v>
      </c>
      <c r="C127" s="3">
        <v>3752</v>
      </c>
      <c r="D127" s="28" t="s">
        <v>38</v>
      </c>
    </row>
    <row r="128" spans="1:4" x14ac:dyDescent="0.2">
      <c r="A128" s="27">
        <v>1518116</v>
      </c>
      <c r="B128" s="3" t="s">
        <v>304</v>
      </c>
      <c r="C128" s="3">
        <v>3752</v>
      </c>
      <c r="D128" s="28" t="s">
        <v>38</v>
      </c>
    </row>
    <row r="129" spans="1:4" x14ac:dyDescent="0.2">
      <c r="A129" s="27">
        <v>1518117</v>
      </c>
      <c r="B129" s="3" t="s">
        <v>305</v>
      </c>
      <c r="C129" s="3">
        <v>3752</v>
      </c>
      <c r="D129" s="28" t="s">
        <v>38</v>
      </c>
    </row>
    <row r="130" spans="1:4" x14ac:dyDescent="0.2">
      <c r="A130" s="27">
        <v>1518118</v>
      </c>
      <c r="B130" s="3" t="s">
        <v>306</v>
      </c>
      <c r="C130" s="3">
        <v>3764</v>
      </c>
      <c r="D130" s="28" t="s">
        <v>40</v>
      </c>
    </row>
    <row r="131" spans="1:4" x14ac:dyDescent="0.2">
      <c r="A131" s="27">
        <v>1518119</v>
      </c>
      <c r="B131" s="3" t="s">
        <v>307</v>
      </c>
      <c r="C131" s="3">
        <v>3764</v>
      </c>
      <c r="D131" s="28" t="s">
        <v>40</v>
      </c>
    </row>
    <row r="132" spans="1:4" x14ac:dyDescent="0.2">
      <c r="A132" s="27">
        <v>1518120</v>
      </c>
      <c r="B132" s="3" t="s">
        <v>308</v>
      </c>
      <c r="C132" s="3">
        <v>3792</v>
      </c>
      <c r="D132" s="28" t="s">
        <v>103</v>
      </c>
    </row>
    <row r="133" spans="1:4" x14ac:dyDescent="0.2">
      <c r="A133" s="27">
        <v>1518121</v>
      </c>
      <c r="B133" s="3" t="s">
        <v>309</v>
      </c>
      <c r="C133" s="3">
        <v>3792</v>
      </c>
      <c r="D133" s="28" t="s">
        <v>103</v>
      </c>
    </row>
    <row r="134" spans="1:4" x14ac:dyDescent="0.2">
      <c r="A134" s="27">
        <v>1518122</v>
      </c>
      <c r="B134" s="3" t="s">
        <v>310</v>
      </c>
      <c r="C134" s="3">
        <v>3792</v>
      </c>
      <c r="D134" s="28" t="s">
        <v>103</v>
      </c>
    </row>
    <row r="135" spans="1:4" x14ac:dyDescent="0.2">
      <c r="A135" s="27">
        <v>1518123</v>
      </c>
      <c r="B135" s="3" t="s">
        <v>311</v>
      </c>
      <c r="C135" s="3">
        <v>3792</v>
      </c>
      <c r="D135" s="28" t="s">
        <v>103</v>
      </c>
    </row>
    <row r="136" spans="1:4" x14ac:dyDescent="0.2">
      <c r="A136" s="27">
        <v>1518124</v>
      </c>
      <c r="B136" s="3" t="s">
        <v>312</v>
      </c>
      <c r="C136" s="3">
        <v>3792</v>
      </c>
      <c r="D136" s="28" t="s">
        <v>103</v>
      </c>
    </row>
    <row r="137" spans="1:4" x14ac:dyDescent="0.2">
      <c r="A137" s="27">
        <v>1518125</v>
      </c>
      <c r="B137" s="3" t="s">
        <v>313</v>
      </c>
      <c r="C137" s="3">
        <v>3792</v>
      </c>
      <c r="D137" s="28" t="s">
        <v>103</v>
      </c>
    </row>
    <row r="138" spans="1:4" x14ac:dyDescent="0.2">
      <c r="A138" s="27">
        <v>1518126</v>
      </c>
      <c r="B138" s="3" t="s">
        <v>314</v>
      </c>
      <c r="C138" s="3">
        <v>3790</v>
      </c>
      <c r="D138" s="28" t="s">
        <v>47</v>
      </c>
    </row>
    <row r="139" spans="1:4" x14ac:dyDescent="0.2">
      <c r="A139" s="27">
        <v>1518127</v>
      </c>
      <c r="B139" s="3" t="s">
        <v>315</v>
      </c>
      <c r="C139" s="3">
        <v>3790</v>
      </c>
      <c r="D139" s="28" t="s">
        <v>47</v>
      </c>
    </row>
    <row r="140" spans="1:4" x14ac:dyDescent="0.2">
      <c r="A140" s="27">
        <v>1518128</v>
      </c>
      <c r="B140" s="3" t="s">
        <v>316</v>
      </c>
      <c r="C140" s="3">
        <v>3790</v>
      </c>
      <c r="D140" s="28" t="s">
        <v>47</v>
      </c>
    </row>
    <row r="141" spans="1:4" x14ac:dyDescent="0.2">
      <c r="A141" s="27">
        <v>1518129</v>
      </c>
      <c r="B141" s="3" t="s">
        <v>317</v>
      </c>
      <c r="C141" s="3">
        <v>3789</v>
      </c>
      <c r="D141" s="28" t="s">
        <v>102</v>
      </c>
    </row>
    <row r="142" spans="1:4" x14ac:dyDescent="0.2">
      <c r="A142" s="27">
        <v>1518130</v>
      </c>
      <c r="B142" s="3" t="s">
        <v>318</v>
      </c>
      <c r="C142" s="3">
        <v>3787</v>
      </c>
      <c r="D142" s="28" t="s">
        <v>104</v>
      </c>
    </row>
    <row r="143" spans="1:4" x14ac:dyDescent="0.2">
      <c r="A143" s="27">
        <v>1518131</v>
      </c>
      <c r="B143" s="3" t="s">
        <v>319</v>
      </c>
      <c r="C143" s="3">
        <v>3787</v>
      </c>
      <c r="D143" s="28" t="s">
        <v>104</v>
      </c>
    </row>
    <row r="144" spans="1:4" x14ac:dyDescent="0.2">
      <c r="A144" s="27">
        <v>1518132</v>
      </c>
      <c r="B144" s="3" t="s">
        <v>320</v>
      </c>
      <c r="C144" s="3">
        <v>3787</v>
      </c>
      <c r="D144" s="28" t="s">
        <v>104</v>
      </c>
    </row>
    <row r="145" spans="1:4" x14ac:dyDescent="0.2">
      <c r="A145" s="27">
        <v>1518133</v>
      </c>
      <c r="B145" s="3" t="s">
        <v>321</v>
      </c>
      <c r="C145" s="3">
        <v>3781</v>
      </c>
      <c r="D145" s="28" t="s">
        <v>41</v>
      </c>
    </row>
    <row r="146" spans="1:4" x14ac:dyDescent="0.2">
      <c r="A146" s="27">
        <v>1518134</v>
      </c>
      <c r="B146" s="3" t="s">
        <v>322</v>
      </c>
      <c r="C146" s="3">
        <v>3782</v>
      </c>
      <c r="D146" s="28" t="s">
        <v>42</v>
      </c>
    </row>
    <row r="147" spans="1:4" x14ac:dyDescent="0.2">
      <c r="A147" s="27">
        <v>1518135</v>
      </c>
      <c r="B147" s="3" t="s">
        <v>323</v>
      </c>
      <c r="C147" s="3">
        <v>3786</v>
      </c>
      <c r="D147" s="28" t="s">
        <v>45</v>
      </c>
    </row>
    <row r="148" spans="1:4" x14ac:dyDescent="0.2">
      <c r="A148" s="27">
        <v>1518136</v>
      </c>
      <c r="B148" s="3" t="s">
        <v>324</v>
      </c>
      <c r="C148" s="3">
        <v>3785</v>
      </c>
      <c r="D148" s="28" t="s">
        <v>101</v>
      </c>
    </row>
    <row r="149" spans="1:4" x14ac:dyDescent="0.2">
      <c r="A149" s="27">
        <v>1518137</v>
      </c>
      <c r="B149" s="3" t="s">
        <v>325</v>
      </c>
      <c r="C149" s="3">
        <v>3791</v>
      </c>
      <c r="D149" s="28" t="s">
        <v>48</v>
      </c>
    </row>
    <row r="150" spans="1:4" x14ac:dyDescent="0.2">
      <c r="A150" s="27">
        <v>1518138</v>
      </c>
      <c r="B150" s="3" t="s">
        <v>326</v>
      </c>
      <c r="C150" s="3">
        <v>3791</v>
      </c>
      <c r="D150" s="28" t="s">
        <v>48</v>
      </c>
    </row>
    <row r="151" spans="1:4" x14ac:dyDescent="0.2">
      <c r="A151" s="27">
        <v>1518139</v>
      </c>
      <c r="B151" s="3" t="s">
        <v>327</v>
      </c>
      <c r="C151" s="3">
        <v>3784</v>
      </c>
      <c r="D151" s="28" t="s">
        <v>44</v>
      </c>
    </row>
    <row r="152" spans="1:4" x14ac:dyDescent="0.2">
      <c r="A152" s="27">
        <v>1518140</v>
      </c>
      <c r="B152" s="3" t="s">
        <v>328</v>
      </c>
      <c r="C152" s="3">
        <v>3783</v>
      </c>
      <c r="D152" s="28" t="s">
        <v>43</v>
      </c>
    </row>
    <row r="153" spans="1:4" x14ac:dyDescent="0.2">
      <c r="A153" s="27">
        <v>1518141</v>
      </c>
      <c r="B153" s="3" t="s">
        <v>329</v>
      </c>
      <c r="C153" s="3">
        <v>3788</v>
      </c>
      <c r="D153" s="28" t="s">
        <v>46</v>
      </c>
    </row>
    <row r="154" spans="1:4" x14ac:dyDescent="0.2">
      <c r="A154" s="27">
        <v>1518142</v>
      </c>
      <c r="B154" s="3" t="s">
        <v>330</v>
      </c>
      <c r="C154" s="3">
        <v>3835</v>
      </c>
      <c r="D154" s="28" t="s">
        <v>58</v>
      </c>
    </row>
    <row r="155" spans="1:4" x14ac:dyDescent="0.2">
      <c r="A155" s="27">
        <v>1518143</v>
      </c>
      <c r="B155" s="3" t="s">
        <v>331</v>
      </c>
      <c r="C155" s="3">
        <v>3804</v>
      </c>
      <c r="D155" s="28" t="s">
        <v>49</v>
      </c>
    </row>
    <row r="156" spans="1:4" x14ac:dyDescent="0.2">
      <c r="A156" s="27">
        <v>1518144</v>
      </c>
      <c r="B156" s="3" t="s">
        <v>332</v>
      </c>
      <c r="C156" s="3">
        <v>3837</v>
      </c>
      <c r="D156" s="28" t="s">
        <v>108</v>
      </c>
    </row>
    <row r="157" spans="1:4" x14ac:dyDescent="0.2">
      <c r="A157" s="27">
        <v>1518145</v>
      </c>
      <c r="B157" s="3" t="s">
        <v>333</v>
      </c>
      <c r="C157" s="3">
        <v>3808</v>
      </c>
      <c r="D157" s="28" t="s">
        <v>51</v>
      </c>
    </row>
    <row r="158" spans="1:4" x14ac:dyDescent="0.2">
      <c r="A158" s="27">
        <v>1518146</v>
      </c>
      <c r="B158" s="3" t="s">
        <v>334</v>
      </c>
      <c r="C158" s="3">
        <v>3805</v>
      </c>
      <c r="D158" s="28" t="s">
        <v>50</v>
      </c>
    </row>
    <row r="159" spans="1:4" x14ac:dyDescent="0.2">
      <c r="A159" s="27">
        <v>1518147</v>
      </c>
      <c r="B159" s="3" t="s">
        <v>335</v>
      </c>
      <c r="C159" s="3">
        <v>3810</v>
      </c>
      <c r="D159" s="28" t="s">
        <v>52</v>
      </c>
    </row>
    <row r="160" spans="1:4" x14ac:dyDescent="0.2">
      <c r="A160" s="27">
        <v>1518148</v>
      </c>
      <c r="B160" s="3" t="s">
        <v>336</v>
      </c>
      <c r="C160" s="3">
        <v>3822</v>
      </c>
      <c r="D160" s="28" t="s">
        <v>54</v>
      </c>
    </row>
    <row r="161" spans="1:4" x14ac:dyDescent="0.2">
      <c r="A161" s="27">
        <v>1518149</v>
      </c>
      <c r="B161" s="3" t="s">
        <v>337</v>
      </c>
      <c r="C161" s="3">
        <v>3822</v>
      </c>
      <c r="D161" s="28" t="s">
        <v>54</v>
      </c>
    </row>
    <row r="162" spans="1:4" x14ac:dyDescent="0.2">
      <c r="A162" s="27">
        <v>1518150</v>
      </c>
      <c r="B162" s="3" t="s">
        <v>338</v>
      </c>
      <c r="C162" s="3">
        <v>3822</v>
      </c>
      <c r="D162" s="28" t="s">
        <v>54</v>
      </c>
    </row>
    <row r="163" spans="1:4" x14ac:dyDescent="0.2">
      <c r="A163" s="27">
        <v>1518151</v>
      </c>
      <c r="B163" s="3" t="s">
        <v>339</v>
      </c>
      <c r="C163" s="3">
        <v>3822</v>
      </c>
      <c r="D163" s="28" t="s">
        <v>54</v>
      </c>
    </row>
    <row r="164" spans="1:4" x14ac:dyDescent="0.2">
      <c r="A164" s="27">
        <v>1518152</v>
      </c>
      <c r="B164" s="3" t="s">
        <v>340</v>
      </c>
      <c r="C164" s="3">
        <v>3832</v>
      </c>
      <c r="D164" s="28" t="s">
        <v>57</v>
      </c>
    </row>
    <row r="165" spans="1:4" x14ac:dyDescent="0.2">
      <c r="A165" s="27">
        <v>1518153</v>
      </c>
      <c r="B165" s="3" t="s">
        <v>341</v>
      </c>
      <c r="C165" s="3">
        <v>3821</v>
      </c>
      <c r="D165" s="28" t="s">
        <v>53</v>
      </c>
    </row>
    <row r="166" spans="1:4" x14ac:dyDescent="0.2">
      <c r="A166" s="27">
        <v>1518154</v>
      </c>
      <c r="B166" s="3" t="s">
        <v>342</v>
      </c>
      <c r="C166" s="3">
        <v>3821</v>
      </c>
      <c r="D166" s="28" t="s">
        <v>53</v>
      </c>
    </row>
    <row r="167" spans="1:4" x14ac:dyDescent="0.2">
      <c r="A167" s="27">
        <v>1518155</v>
      </c>
      <c r="B167" s="3" t="s">
        <v>343</v>
      </c>
      <c r="C167" s="3">
        <v>3831</v>
      </c>
      <c r="D167" s="28" t="s">
        <v>56</v>
      </c>
    </row>
    <row r="168" spans="1:4" x14ac:dyDescent="0.2">
      <c r="A168" s="27">
        <v>1518156</v>
      </c>
      <c r="B168" s="3" t="s">
        <v>344</v>
      </c>
      <c r="C168" s="3">
        <v>3823</v>
      </c>
      <c r="D168" s="28" t="s">
        <v>55</v>
      </c>
    </row>
    <row r="169" spans="1:4" x14ac:dyDescent="0.2">
      <c r="A169" s="27">
        <v>1518157</v>
      </c>
      <c r="B169" s="3" t="s">
        <v>345</v>
      </c>
      <c r="C169" s="3">
        <v>3961</v>
      </c>
      <c r="D169" s="28" t="s">
        <v>77</v>
      </c>
    </row>
    <row r="170" spans="1:4" x14ac:dyDescent="0.2">
      <c r="A170" s="27">
        <v>1518158</v>
      </c>
      <c r="B170" s="3" t="s">
        <v>346</v>
      </c>
      <c r="C170" s="3">
        <v>3961</v>
      </c>
      <c r="D170" s="28" t="s">
        <v>77</v>
      </c>
    </row>
    <row r="171" spans="1:4" x14ac:dyDescent="0.2">
      <c r="A171" s="27">
        <v>1518159</v>
      </c>
      <c r="B171" s="3" t="s">
        <v>347</v>
      </c>
      <c r="C171" s="3">
        <v>3972</v>
      </c>
      <c r="D171" s="28" t="s">
        <v>88</v>
      </c>
    </row>
    <row r="172" spans="1:4" x14ac:dyDescent="0.2">
      <c r="A172" s="27">
        <v>1518160</v>
      </c>
      <c r="B172" s="3" t="s">
        <v>348</v>
      </c>
      <c r="C172" s="3">
        <v>3972</v>
      </c>
      <c r="D172" s="28" t="s">
        <v>88</v>
      </c>
    </row>
    <row r="173" spans="1:4" x14ac:dyDescent="0.2">
      <c r="A173" s="27">
        <v>1518161</v>
      </c>
      <c r="B173" s="3" t="s">
        <v>349</v>
      </c>
      <c r="C173" s="3">
        <v>3862</v>
      </c>
      <c r="D173" s="28" t="s">
        <v>62</v>
      </c>
    </row>
    <row r="174" spans="1:4" x14ac:dyDescent="0.2">
      <c r="A174" s="27">
        <v>1518162</v>
      </c>
      <c r="B174" s="3" t="s">
        <v>350</v>
      </c>
      <c r="C174" s="3">
        <v>3863</v>
      </c>
      <c r="D174" s="28" t="s">
        <v>63</v>
      </c>
    </row>
    <row r="175" spans="1:4" x14ac:dyDescent="0.2">
      <c r="A175" s="27">
        <v>1518163</v>
      </c>
      <c r="B175" s="3" t="s">
        <v>351</v>
      </c>
      <c r="C175" s="3">
        <v>3851</v>
      </c>
      <c r="D175" s="28" t="s">
        <v>60</v>
      </c>
    </row>
    <row r="176" spans="1:4" x14ac:dyDescent="0.2">
      <c r="A176" s="27">
        <v>1518164</v>
      </c>
      <c r="B176" s="3" t="s">
        <v>352</v>
      </c>
      <c r="C176" s="3">
        <v>3851</v>
      </c>
      <c r="D176" s="28" t="s">
        <v>60</v>
      </c>
    </row>
    <row r="177" spans="1:4" x14ac:dyDescent="0.2">
      <c r="A177" s="27">
        <v>1518165</v>
      </c>
      <c r="B177" s="3" t="s">
        <v>353</v>
      </c>
      <c r="C177" s="3">
        <v>3851</v>
      </c>
      <c r="D177" s="28" t="s">
        <v>60</v>
      </c>
    </row>
    <row r="178" spans="1:4" x14ac:dyDescent="0.2">
      <c r="A178" s="27">
        <v>1518166</v>
      </c>
      <c r="B178" s="3" t="s">
        <v>354</v>
      </c>
      <c r="C178" s="3">
        <v>3851</v>
      </c>
      <c r="D178" s="28" t="s">
        <v>60</v>
      </c>
    </row>
    <row r="179" spans="1:4" x14ac:dyDescent="0.2">
      <c r="A179" s="27">
        <v>1518167</v>
      </c>
      <c r="B179" s="3" t="s">
        <v>355</v>
      </c>
      <c r="C179" s="3">
        <v>3851</v>
      </c>
      <c r="D179" s="28" t="s">
        <v>60</v>
      </c>
    </row>
    <row r="180" spans="1:4" x14ac:dyDescent="0.2">
      <c r="A180" s="27">
        <v>1518168</v>
      </c>
      <c r="B180" s="3" t="s">
        <v>356</v>
      </c>
      <c r="C180" s="3">
        <v>3891</v>
      </c>
      <c r="D180" s="28" t="s">
        <v>64</v>
      </c>
    </row>
    <row r="181" spans="1:4" x14ac:dyDescent="0.2">
      <c r="A181" s="27">
        <v>1518169</v>
      </c>
      <c r="B181" s="3" t="s">
        <v>357</v>
      </c>
      <c r="C181" s="3">
        <v>3891</v>
      </c>
      <c r="D181" s="28" t="s">
        <v>64</v>
      </c>
    </row>
    <row r="182" spans="1:4" x14ac:dyDescent="0.2">
      <c r="A182" s="27">
        <v>1518170</v>
      </c>
      <c r="B182" s="3" t="s">
        <v>358</v>
      </c>
      <c r="C182" s="3">
        <v>3891</v>
      </c>
      <c r="D182" s="28" t="s">
        <v>64</v>
      </c>
    </row>
    <row r="183" spans="1:4" x14ac:dyDescent="0.2">
      <c r="A183" s="27">
        <v>1518171</v>
      </c>
      <c r="B183" s="3" t="s">
        <v>359</v>
      </c>
      <c r="C183" s="3">
        <v>3861</v>
      </c>
      <c r="D183" s="28" t="s">
        <v>61</v>
      </c>
    </row>
    <row r="184" spans="1:4" x14ac:dyDescent="0.2">
      <c r="A184" s="27">
        <v>1518172</v>
      </c>
      <c r="B184" s="3" t="s">
        <v>360</v>
      </c>
      <c r="C184" s="3">
        <v>3962</v>
      </c>
      <c r="D184" s="28" t="s">
        <v>78</v>
      </c>
    </row>
    <row r="185" spans="1:4" x14ac:dyDescent="0.2">
      <c r="A185" s="27">
        <v>1518173</v>
      </c>
      <c r="B185" s="3" t="s">
        <v>361</v>
      </c>
      <c r="C185" s="3">
        <v>3881</v>
      </c>
      <c r="D185" s="28" t="s">
        <v>91</v>
      </c>
    </row>
    <row r="186" spans="1:4" x14ac:dyDescent="0.2">
      <c r="A186" s="27">
        <v>1518174</v>
      </c>
      <c r="B186" s="3" t="s">
        <v>362</v>
      </c>
      <c r="C186" s="3">
        <v>3882</v>
      </c>
      <c r="D186" s="28" t="s">
        <v>415</v>
      </c>
    </row>
    <row r="187" spans="1:4" x14ac:dyDescent="0.2">
      <c r="A187" s="27">
        <v>1518175</v>
      </c>
      <c r="B187" s="3" t="s">
        <v>363</v>
      </c>
      <c r="C187" s="3">
        <v>3871</v>
      </c>
      <c r="D187" s="28" t="s">
        <v>105</v>
      </c>
    </row>
    <row r="188" spans="1:4" x14ac:dyDescent="0.2">
      <c r="A188" s="27">
        <v>1518176</v>
      </c>
      <c r="B188" s="3" t="s">
        <v>364</v>
      </c>
      <c r="C188" s="3">
        <v>3871</v>
      </c>
      <c r="D188" s="28" t="s">
        <v>105</v>
      </c>
    </row>
    <row r="189" spans="1:4" x14ac:dyDescent="0.2">
      <c r="A189" s="27">
        <v>1518177</v>
      </c>
      <c r="B189" s="3" t="s">
        <v>365</v>
      </c>
      <c r="C189" s="3">
        <v>3871</v>
      </c>
      <c r="D189" s="28" t="s">
        <v>105</v>
      </c>
    </row>
    <row r="190" spans="1:4" x14ac:dyDescent="0.2">
      <c r="A190" s="27">
        <v>1518178</v>
      </c>
      <c r="B190" s="3" t="s">
        <v>366</v>
      </c>
      <c r="C190" s="3">
        <v>3901</v>
      </c>
      <c r="D190" s="28" t="s">
        <v>65</v>
      </c>
    </row>
    <row r="191" spans="1:4" x14ac:dyDescent="0.2">
      <c r="A191" s="27">
        <v>1518179</v>
      </c>
      <c r="B191" s="3" t="s">
        <v>367</v>
      </c>
      <c r="C191" s="3">
        <v>3901</v>
      </c>
      <c r="D191" s="28" t="s">
        <v>65</v>
      </c>
    </row>
    <row r="192" spans="1:4" x14ac:dyDescent="0.2">
      <c r="A192" s="27">
        <v>1518180</v>
      </c>
      <c r="B192" s="3" t="s">
        <v>368</v>
      </c>
      <c r="C192" s="3">
        <v>3901</v>
      </c>
      <c r="D192" s="28" t="s">
        <v>65</v>
      </c>
    </row>
    <row r="193" spans="1:4" x14ac:dyDescent="0.2">
      <c r="A193" s="27">
        <v>1518181</v>
      </c>
      <c r="B193" s="3" t="s">
        <v>369</v>
      </c>
      <c r="C193" s="3">
        <v>3901</v>
      </c>
      <c r="D193" s="28" t="s">
        <v>65</v>
      </c>
    </row>
    <row r="194" spans="1:4" x14ac:dyDescent="0.2">
      <c r="A194" s="27">
        <v>1518182</v>
      </c>
      <c r="B194" s="3" t="s">
        <v>370</v>
      </c>
      <c r="C194" s="3">
        <v>3901</v>
      </c>
      <c r="D194" s="28" t="s">
        <v>65</v>
      </c>
    </row>
    <row r="195" spans="1:4" x14ac:dyDescent="0.2">
      <c r="A195" s="27">
        <v>1518183</v>
      </c>
      <c r="B195" s="3" t="s">
        <v>371</v>
      </c>
      <c r="C195" s="3">
        <v>3911</v>
      </c>
      <c r="D195" s="28" t="s">
        <v>66</v>
      </c>
    </row>
    <row r="196" spans="1:4" x14ac:dyDescent="0.2">
      <c r="A196" s="27">
        <v>1518184</v>
      </c>
      <c r="B196" s="3" t="s">
        <v>372</v>
      </c>
      <c r="C196" s="3">
        <v>3911</v>
      </c>
      <c r="D196" s="28" t="s">
        <v>66</v>
      </c>
    </row>
    <row r="197" spans="1:4" x14ac:dyDescent="0.2">
      <c r="A197" s="27">
        <v>1518185</v>
      </c>
      <c r="B197" s="3" t="s">
        <v>373</v>
      </c>
      <c r="C197" s="3">
        <v>3911</v>
      </c>
      <c r="D197" s="28" t="s">
        <v>66</v>
      </c>
    </row>
    <row r="198" spans="1:4" x14ac:dyDescent="0.2">
      <c r="A198" s="27">
        <v>1518186</v>
      </c>
      <c r="B198" s="3" t="s">
        <v>374</v>
      </c>
      <c r="C198" s="3">
        <v>3911</v>
      </c>
      <c r="D198" s="28" t="s">
        <v>66</v>
      </c>
    </row>
    <row r="199" spans="1:4" x14ac:dyDescent="0.2">
      <c r="A199" s="27">
        <v>1518187</v>
      </c>
      <c r="B199" s="3" t="s">
        <v>375</v>
      </c>
      <c r="C199" s="3">
        <v>3932</v>
      </c>
      <c r="D199" s="28" t="s">
        <v>68</v>
      </c>
    </row>
    <row r="200" spans="1:4" x14ac:dyDescent="0.2">
      <c r="A200" s="27">
        <v>1518188</v>
      </c>
      <c r="B200" s="3" t="s">
        <v>376</v>
      </c>
      <c r="C200" s="3">
        <v>3921</v>
      </c>
      <c r="D200" s="28" t="s">
        <v>67</v>
      </c>
    </row>
    <row r="201" spans="1:4" x14ac:dyDescent="0.2">
      <c r="A201" s="27">
        <v>1518189</v>
      </c>
      <c r="B201" s="3" t="s">
        <v>377</v>
      </c>
      <c r="C201" s="3">
        <v>3921</v>
      </c>
      <c r="D201" s="28" t="s">
        <v>67</v>
      </c>
    </row>
    <row r="202" spans="1:4" x14ac:dyDescent="0.2">
      <c r="A202" s="27">
        <v>1518190</v>
      </c>
      <c r="B202" s="3" t="s">
        <v>378</v>
      </c>
      <c r="C202" s="3">
        <v>3921</v>
      </c>
      <c r="D202" s="28" t="s">
        <v>67</v>
      </c>
    </row>
    <row r="203" spans="1:4" x14ac:dyDescent="0.2">
      <c r="A203" s="27">
        <v>1518191</v>
      </c>
      <c r="B203" s="3" t="s">
        <v>379</v>
      </c>
      <c r="C203" s="3">
        <v>3921</v>
      </c>
      <c r="D203" s="28" t="s">
        <v>67</v>
      </c>
    </row>
    <row r="204" spans="1:4" x14ac:dyDescent="0.2">
      <c r="A204" s="27">
        <v>1518192</v>
      </c>
      <c r="B204" s="3" t="s">
        <v>380</v>
      </c>
      <c r="C204" s="3">
        <v>3946</v>
      </c>
      <c r="D204" s="28" t="s">
        <v>70</v>
      </c>
    </row>
    <row r="205" spans="1:4" x14ac:dyDescent="0.2">
      <c r="A205" s="27">
        <v>1518193</v>
      </c>
      <c r="B205" s="3" t="s">
        <v>381</v>
      </c>
      <c r="C205" s="3">
        <v>3946</v>
      </c>
      <c r="D205" s="28" t="s">
        <v>70</v>
      </c>
    </row>
    <row r="206" spans="1:4" x14ac:dyDescent="0.2">
      <c r="A206" s="27">
        <v>1518194</v>
      </c>
      <c r="B206" s="3" t="s">
        <v>382</v>
      </c>
      <c r="C206" s="3">
        <v>3955</v>
      </c>
      <c r="D206" s="28" t="s">
        <v>76</v>
      </c>
    </row>
    <row r="207" spans="1:4" x14ac:dyDescent="0.2">
      <c r="A207" s="27">
        <v>1518195</v>
      </c>
      <c r="B207" s="3" t="s">
        <v>383</v>
      </c>
      <c r="C207" s="3">
        <v>3955</v>
      </c>
      <c r="D207" s="28" t="s">
        <v>76</v>
      </c>
    </row>
    <row r="208" spans="1:4" x14ac:dyDescent="0.2">
      <c r="A208" s="27">
        <v>1518196</v>
      </c>
      <c r="B208" s="3" t="s">
        <v>384</v>
      </c>
      <c r="C208" s="3">
        <v>3951</v>
      </c>
      <c r="D208" s="28" t="s">
        <v>72</v>
      </c>
    </row>
    <row r="209" spans="1:4" x14ac:dyDescent="0.2">
      <c r="A209" s="27">
        <v>1518197</v>
      </c>
      <c r="B209" s="3" t="s">
        <v>385</v>
      </c>
      <c r="C209" s="3">
        <v>3947</v>
      </c>
      <c r="D209" s="28" t="s">
        <v>71</v>
      </c>
    </row>
    <row r="210" spans="1:4" x14ac:dyDescent="0.2">
      <c r="A210" s="27">
        <v>1518198</v>
      </c>
      <c r="B210" s="3" t="s">
        <v>386</v>
      </c>
      <c r="C210" s="3">
        <v>3947</v>
      </c>
      <c r="D210" s="28" t="s">
        <v>71</v>
      </c>
    </row>
    <row r="211" spans="1:4" x14ac:dyDescent="0.2">
      <c r="A211" s="27">
        <v>1518199</v>
      </c>
      <c r="B211" s="3" t="s">
        <v>387</v>
      </c>
      <c r="C211" s="3">
        <v>3953</v>
      </c>
      <c r="D211" s="28" t="s">
        <v>74</v>
      </c>
    </row>
    <row r="212" spans="1:4" x14ac:dyDescent="0.2">
      <c r="A212" s="29">
        <v>1518200</v>
      </c>
      <c r="B212" s="2" t="s">
        <v>388</v>
      </c>
      <c r="C212" s="2">
        <v>3954</v>
      </c>
      <c r="D212" s="30" t="s">
        <v>75</v>
      </c>
    </row>
    <row r="213" spans="1:4" x14ac:dyDescent="0.2">
      <c r="A213" s="29">
        <v>1518201</v>
      </c>
      <c r="B213" s="2" t="s">
        <v>389</v>
      </c>
      <c r="C213" s="2">
        <v>3954</v>
      </c>
      <c r="D213" s="30" t="s">
        <v>75</v>
      </c>
    </row>
    <row r="214" spans="1:4" x14ac:dyDescent="0.2">
      <c r="A214" s="29">
        <v>1518202</v>
      </c>
      <c r="B214" s="2" t="s">
        <v>390</v>
      </c>
      <c r="C214" s="2">
        <v>3952</v>
      </c>
      <c r="D214" s="30" t="s">
        <v>73</v>
      </c>
    </row>
    <row r="215" spans="1:4" ht="13.5" thickBot="1" x14ac:dyDescent="0.25">
      <c r="A215" s="37">
        <v>1518203</v>
      </c>
      <c r="B215" s="38" t="s">
        <v>391</v>
      </c>
      <c r="C215" s="38">
        <v>3945</v>
      </c>
      <c r="D215" s="39" t="s">
        <v>69</v>
      </c>
    </row>
    <row r="216" spans="1:4" x14ac:dyDescent="0.2">
      <c r="D216" s="7"/>
    </row>
    <row r="219" spans="1:4" x14ac:dyDescent="0.2">
      <c r="A219" s="1" t="str">
        <f>VLOOKUP("&lt;Quelle_1&gt;",Uebersetzungen!$B$3:$E$40,Uebersetzungen!$B$2+1,FALSE)</f>
        <v>Quelle: AWT (Daten &amp; Statistik)</v>
      </c>
    </row>
    <row r="220" spans="1:4" x14ac:dyDescent="0.2">
      <c r="A220" s="1" t="str">
        <f>VLOOKUP("&lt;Aktualisierung&gt;",Uebersetzungen!$B$3:$E$40,Uebersetzungen!$B$2+1,FALSE)</f>
        <v>Letztmals aktualisiert am: 28.06.2024</v>
      </c>
    </row>
  </sheetData>
  <sheetProtection sheet="1" objects="1" scenarios="1"/>
  <mergeCells count="1">
    <mergeCell ref="A7:B7"/>
  </mergeCells>
  <pageMargins left="0.7" right="0.7" top="0.78740157499999996" bottom="0.78740157499999996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2" r:id="rId4" name="Option Button 50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1</xdr:row>
                    <xdr:rowOff>114300</xdr:rowOff>
                  </from>
                  <to>
                    <xdr:col>3</xdr:col>
                    <xdr:colOff>1743075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" name="Option Button 51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2</xdr:row>
                    <xdr:rowOff>104775</xdr:rowOff>
                  </from>
                  <to>
                    <xdr:col>3</xdr:col>
                    <xdr:colOff>2085975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6" name="Option Button 52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3</xdr:row>
                    <xdr:rowOff>66675</xdr:rowOff>
                  </from>
                  <to>
                    <xdr:col>3</xdr:col>
                    <xdr:colOff>1743075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workbookViewId="0"/>
  </sheetViews>
  <sheetFormatPr baseColWidth="10" defaultRowHeight="12.75" x14ac:dyDescent="0.2"/>
  <cols>
    <col min="1" max="1" width="14.28515625" style="1" customWidth="1"/>
    <col min="2" max="2" width="49.28515625" style="1" customWidth="1"/>
    <col min="3" max="3" width="13.5703125" style="1" customWidth="1"/>
    <col min="4" max="4" width="42.140625" style="1" customWidth="1"/>
    <col min="5" max="16384" width="11.42578125" style="1"/>
  </cols>
  <sheetData>
    <row r="1" spans="1:5" s="7" customFormat="1" x14ac:dyDescent="0.2">
      <c r="A1" s="4"/>
      <c r="B1" s="4"/>
      <c r="C1" s="4"/>
      <c r="D1" s="4"/>
      <c r="E1" s="4"/>
    </row>
    <row r="2" spans="1:5" s="7" customFormat="1" ht="15.75" x14ac:dyDescent="0.25">
      <c r="A2" s="4"/>
      <c r="B2" s="8"/>
      <c r="C2" s="4"/>
      <c r="D2" s="4"/>
      <c r="E2" s="4"/>
    </row>
    <row r="3" spans="1:5" s="7" customFormat="1" ht="15.75" x14ac:dyDescent="0.25">
      <c r="A3" s="4"/>
      <c r="B3" s="8"/>
      <c r="C3" s="4"/>
      <c r="D3" s="4"/>
      <c r="E3" s="4"/>
    </row>
    <row r="4" spans="1:5" s="7" customFormat="1" ht="15.75" x14ac:dyDescent="0.25">
      <c r="A4" s="4"/>
      <c r="B4" s="8"/>
      <c r="C4" s="4"/>
      <c r="D4" s="4"/>
      <c r="E4" s="4"/>
    </row>
    <row r="5" spans="1:5" s="7" customFormat="1" x14ac:dyDescent="0.2">
      <c r="A5" s="4"/>
      <c r="B5" s="4"/>
      <c r="C5" s="4"/>
      <c r="D5" s="4"/>
      <c r="E5" s="4"/>
    </row>
    <row r="6" spans="1:5" s="7" customFormat="1" ht="10.5" customHeight="1" x14ac:dyDescent="0.2">
      <c r="A6" s="4"/>
      <c r="B6" s="4"/>
      <c r="C6" s="4"/>
      <c r="D6" s="4"/>
      <c r="E6" s="4"/>
    </row>
    <row r="7" spans="1:5" s="7" customFormat="1" ht="15.75" customHeight="1" x14ac:dyDescent="0.2">
      <c r="A7" s="43" t="str">
        <f>VLOOKUP("&lt;Fachbereich&gt;",Uebersetzungen!$B$3:$E$11,Uebersetzungen!$B$2+1,FALSE)</f>
        <v>Daten &amp; Statistik</v>
      </c>
      <c r="B7" s="43"/>
      <c r="C7" s="5"/>
      <c r="D7" s="5"/>
      <c r="E7" s="5"/>
    </row>
    <row r="8" spans="1:5" x14ac:dyDescent="0.2">
      <c r="A8" s="6"/>
      <c r="B8" s="6"/>
      <c r="C8" s="6"/>
      <c r="D8" s="6"/>
      <c r="E8" s="6"/>
    </row>
    <row r="9" spans="1:5" s="35" customFormat="1" ht="18" x14ac:dyDescent="0.2">
      <c r="A9" s="34" t="str">
        <f>VLOOKUP("&lt;T2Titel&gt;",Uebersetzungen!$B$3:$E$111,Uebersetzungen!$B$2+1,FALSE)</f>
        <v>Übersicht über die «Raumbezogenen statistischen Grundeinheiten der zweiten Stufe (USPAT 2)» des Kantons Graubünden (11 Regionen)</v>
      </c>
      <c r="B9" s="32"/>
      <c r="C9" s="33"/>
      <c r="D9" s="33"/>
      <c r="E9" s="33"/>
    </row>
    <row r="10" spans="1:5" s="35" customFormat="1" x14ac:dyDescent="0.2">
      <c r="A10" s="31" t="str">
        <f>VLOOKUP("&lt;T2UTitel&gt;",Uebersetzungen!$B$3:$E$319,Uebersetzungen!$B$2+1,FALSE)</f>
        <v>Total 21 USPAT 2</v>
      </c>
      <c r="B10" s="32"/>
      <c r="C10" s="33"/>
      <c r="D10" s="33"/>
      <c r="E10" s="33"/>
    </row>
    <row r="11" spans="1:5" ht="13.5" thickBot="1" x14ac:dyDescent="0.25"/>
    <row r="12" spans="1:5" ht="23.25" customHeight="1" x14ac:dyDescent="0.2">
      <c r="A12" s="24" t="str">
        <f>VLOOKUP("&lt;T2SpaltenTitel_1&gt;",Uebersetzungen!$B$3:$E$119,Uebersetzungen!$B$2+1,FALSE)</f>
        <v>USPAT 2 Code</v>
      </c>
      <c r="B12" s="25" t="str">
        <f>VLOOKUP("&lt;T2SpaltenTitel_2&gt;",Uebersetzungen!$B$3:$E$319,Uebersetzungen!$B$2+1,FALSE)</f>
        <v>USPAT 2 Name</v>
      </c>
      <c r="C12" s="25" t="str">
        <f>VLOOKUP("&lt;T2SpaltenTitel_3&gt;",Uebersetzungen!$B$3:$E$319,Uebersetzungen!$B$2+1,FALSE)</f>
        <v>BFS - Nr.</v>
      </c>
      <c r="D12" s="26" t="str">
        <f>VLOOKUP("&lt;T2SpaltenTitel_4&gt;",Uebersetzungen!$B$3:$E$319,Uebersetzungen!$B$2+1,FALSE)</f>
        <v>Region</v>
      </c>
    </row>
    <row r="13" spans="1:5" x14ac:dyDescent="0.2">
      <c r="A13" s="27">
        <v>2518001</v>
      </c>
      <c r="B13" s="3" t="s">
        <v>392</v>
      </c>
      <c r="C13" s="3">
        <v>3506</v>
      </c>
      <c r="D13" s="28" t="str">
        <f>VLOOKUP("&lt;T2Zeilentitel_10&gt;",Uebersetzungen!$B$3:$E$319,Uebersetzungen!$B$2+1,FALSE)</f>
        <v>Surselva</v>
      </c>
    </row>
    <row r="14" spans="1:5" x14ac:dyDescent="0.2">
      <c r="A14" s="27">
        <v>2518002</v>
      </c>
      <c r="B14" s="3" t="s">
        <v>393</v>
      </c>
      <c r="C14" s="3">
        <v>3506</v>
      </c>
      <c r="D14" s="28" t="str">
        <f>VLOOKUP("&lt;T2Zeilentitel_10&gt;",Uebersetzungen!$B$3:$E$319,Uebersetzungen!$B$2+1,FALSE)</f>
        <v>Surselva</v>
      </c>
    </row>
    <row r="15" spans="1:5" x14ac:dyDescent="0.2">
      <c r="A15" s="27">
        <v>2518003</v>
      </c>
      <c r="B15" s="3" t="s">
        <v>394</v>
      </c>
      <c r="C15" s="3">
        <v>3506</v>
      </c>
      <c r="D15" s="28" t="str">
        <f>VLOOKUP("&lt;T2Zeilentitel_7&gt;",Uebersetzungen!$B$3:$E$319,Uebersetzungen!$B$2+1,FALSE)</f>
        <v>Moesa</v>
      </c>
    </row>
    <row r="16" spans="1:5" x14ac:dyDescent="0.2">
      <c r="A16" s="27">
        <v>2518004</v>
      </c>
      <c r="B16" s="3" t="s">
        <v>395</v>
      </c>
      <c r="C16" s="3">
        <v>3506</v>
      </c>
      <c r="D16" s="28" t="str">
        <f>VLOOKUP("&lt;T2Zeilentitel_11&gt;",Uebersetzungen!$B$3:$E$319,Uebersetzungen!$B$2+1,FALSE)</f>
        <v>Viamala</v>
      </c>
    </row>
    <row r="17" spans="1:4" x14ac:dyDescent="0.2">
      <c r="A17" s="27">
        <v>2518005</v>
      </c>
      <c r="B17" s="3" t="s">
        <v>396</v>
      </c>
      <c r="C17" s="3">
        <v>3506</v>
      </c>
      <c r="D17" s="28" t="str">
        <f>VLOOKUP("&lt;T2Zeilentitel_1&gt;",Uebersetzungen!$B$3:$E$319,Uebersetzungen!$B$2+1,FALSE)</f>
        <v>Albula</v>
      </c>
    </row>
    <row r="18" spans="1:4" x14ac:dyDescent="0.2">
      <c r="A18" s="27">
        <v>2518006</v>
      </c>
      <c r="B18" s="3" t="s">
        <v>397</v>
      </c>
      <c r="C18" s="3">
        <v>3506</v>
      </c>
      <c r="D18" s="28" t="str">
        <f>VLOOKUP("&lt;T2Zeilentitel_9&gt;",Uebersetzungen!$B$3:$E$319,Uebersetzungen!$B$2+1,FALSE)</f>
        <v>Prättigau/Davos</v>
      </c>
    </row>
    <row r="19" spans="1:4" x14ac:dyDescent="0.2">
      <c r="A19" s="27">
        <v>2518007</v>
      </c>
      <c r="B19" s="3" t="s">
        <v>398</v>
      </c>
      <c r="C19" s="3">
        <v>3506</v>
      </c>
      <c r="D19" s="28" t="str">
        <f>VLOOKUP("&lt;T2Zeilentitel_9&gt;",Uebersetzungen!$B$3:$E$319,Uebersetzungen!$B$2+1,FALSE)</f>
        <v>Prättigau/Davos</v>
      </c>
    </row>
    <row r="20" spans="1:4" x14ac:dyDescent="0.2">
      <c r="A20" s="27">
        <v>2518008</v>
      </c>
      <c r="B20" s="3" t="s">
        <v>399</v>
      </c>
      <c r="C20" s="3">
        <v>3543</v>
      </c>
      <c r="D20" s="28" t="str">
        <f>VLOOKUP("&lt;T2Zeilentitel_9&gt;",Uebersetzungen!$B$3:$E$319,Uebersetzungen!$B$2+1,FALSE)</f>
        <v>Prättigau/Davos</v>
      </c>
    </row>
    <row r="21" spans="1:4" x14ac:dyDescent="0.2">
      <c r="A21" s="27">
        <v>2518009</v>
      </c>
      <c r="B21" s="3" t="s">
        <v>400</v>
      </c>
      <c r="C21" s="3">
        <v>3543</v>
      </c>
      <c r="D21" s="28" t="str">
        <f>VLOOKUP("&lt;T2Zeilentitel_5&gt;",Uebersetzungen!$B$3:$E$319,Uebersetzungen!$B$2+1,FALSE)</f>
        <v>Landquart</v>
      </c>
    </row>
    <row r="22" spans="1:4" x14ac:dyDescent="0.2">
      <c r="A22" s="27">
        <v>2518010</v>
      </c>
      <c r="B22" s="3" t="s">
        <v>401</v>
      </c>
      <c r="C22" s="3">
        <v>3543</v>
      </c>
      <c r="D22" s="28" t="str">
        <f>VLOOKUP("&lt;T2Zeilentitel_5&gt;",Uebersetzungen!$B$3:$E$319,Uebersetzungen!$B$2+1,FALSE)</f>
        <v>Landquart</v>
      </c>
    </row>
    <row r="23" spans="1:4" x14ac:dyDescent="0.2">
      <c r="A23" s="27">
        <v>2518011</v>
      </c>
      <c r="B23" s="3" t="s">
        <v>402</v>
      </c>
      <c r="C23" s="3">
        <v>3543</v>
      </c>
      <c r="D23" s="28" t="str">
        <f>VLOOKUP("&lt;T2Zeilentitel_5&gt;",Uebersetzungen!$B$3:$E$319,Uebersetzungen!$B$2+1,FALSE)</f>
        <v>Landquart</v>
      </c>
    </row>
    <row r="24" spans="1:4" x14ac:dyDescent="0.2">
      <c r="A24" s="27">
        <v>2518012</v>
      </c>
      <c r="B24" s="3" t="s">
        <v>403</v>
      </c>
      <c r="C24" s="3">
        <v>3543</v>
      </c>
      <c r="D24" s="28" t="str">
        <f>VLOOKUP("&lt;T2Zeilentitel_8&gt;",Uebersetzungen!$B$3:$E$319,Uebersetzungen!$B$2+1,FALSE)</f>
        <v>Plessur</v>
      </c>
    </row>
    <row r="25" spans="1:4" x14ac:dyDescent="0.2">
      <c r="A25" s="27">
        <v>2518013</v>
      </c>
      <c r="B25" s="3" t="s">
        <v>404</v>
      </c>
      <c r="C25" s="3">
        <v>3543</v>
      </c>
      <c r="D25" s="28" t="str">
        <f>VLOOKUP("&lt;T2Zeilentitel_8&gt;",Uebersetzungen!$B$3:$E$319,Uebersetzungen!$B$2+1,FALSE)</f>
        <v>Plessur</v>
      </c>
    </row>
    <row r="26" spans="1:4" x14ac:dyDescent="0.2">
      <c r="A26" s="27">
        <v>2518014</v>
      </c>
      <c r="B26" s="3" t="s">
        <v>405</v>
      </c>
      <c r="C26" s="3">
        <v>3543</v>
      </c>
      <c r="D26" s="28" t="str">
        <f>VLOOKUP("&lt;T2Zeilentitel_8&gt;",Uebersetzungen!$B$3:$E$319,Uebersetzungen!$B$2+1,FALSE)</f>
        <v>Plessur</v>
      </c>
    </row>
    <row r="27" spans="1:4" x14ac:dyDescent="0.2">
      <c r="A27" s="27">
        <v>2518015</v>
      </c>
      <c r="B27" s="3" t="s">
        <v>406</v>
      </c>
      <c r="C27" s="3">
        <v>3542</v>
      </c>
      <c r="D27" s="28" t="str">
        <f>VLOOKUP("&lt;T2Zeilentitel_8&gt;",Uebersetzungen!$B$3:$E$319,Uebersetzungen!$B$2+1,FALSE)</f>
        <v>Plessur</v>
      </c>
    </row>
    <row r="28" spans="1:4" x14ac:dyDescent="0.2">
      <c r="A28" s="27">
        <v>2518016</v>
      </c>
      <c r="B28" s="3" t="s">
        <v>407</v>
      </c>
      <c r="C28" s="3">
        <v>3542</v>
      </c>
      <c r="D28" s="28" t="str">
        <f>VLOOKUP("&lt;T2Zeilentitel_4&gt;",Uebersetzungen!$B$3:$E$319,Uebersetzungen!$B$2+1,FALSE)</f>
        <v>Imboden</v>
      </c>
    </row>
    <row r="29" spans="1:4" x14ac:dyDescent="0.2">
      <c r="A29" s="27">
        <v>2518017</v>
      </c>
      <c r="B29" s="3" t="s">
        <v>408</v>
      </c>
      <c r="C29" s="3">
        <v>3542</v>
      </c>
      <c r="D29" s="28" t="str">
        <f>VLOOKUP("&lt;T2Zeilentitel_4&gt;",Uebersetzungen!$B$3:$E$319,Uebersetzungen!$B$2+1,FALSE)</f>
        <v>Imboden</v>
      </c>
    </row>
    <row r="30" spans="1:4" x14ac:dyDescent="0.2">
      <c r="A30" s="27">
        <v>2518018</v>
      </c>
      <c r="B30" s="3" t="s">
        <v>409</v>
      </c>
      <c r="C30" s="3">
        <v>3542</v>
      </c>
      <c r="D30" s="28" t="str">
        <f>VLOOKUP("&lt;T2Zeilentitel_6&gt;",Uebersetzungen!$B$3:$E$319,Uebersetzungen!$B$2+1,FALSE)</f>
        <v>Maloja</v>
      </c>
    </row>
    <row r="31" spans="1:4" x14ac:dyDescent="0.2">
      <c r="A31" s="27">
        <v>2518019</v>
      </c>
      <c r="B31" s="3" t="s">
        <v>410</v>
      </c>
      <c r="C31" s="3">
        <v>3513</v>
      </c>
      <c r="D31" s="28" t="str">
        <f>VLOOKUP("&lt;T2Zeilentitel_6&gt;",Uebersetzungen!$B$3:$E$319,Uebersetzungen!$B$2+1,FALSE)</f>
        <v>Maloja</v>
      </c>
    </row>
    <row r="32" spans="1:4" x14ac:dyDescent="0.2">
      <c r="A32" s="27">
        <v>2518020</v>
      </c>
      <c r="B32" s="3" t="s">
        <v>411</v>
      </c>
      <c r="C32" s="3">
        <v>3514</v>
      </c>
      <c r="D32" s="28" t="str">
        <f>VLOOKUP("&lt;T2Zeilentitel_2&gt;",Uebersetzungen!$B$3:$E$319,Uebersetzungen!$B$2+1,FALSE)</f>
        <v>Bernina</v>
      </c>
    </row>
    <row r="33" spans="1:4" ht="13.5" thickBot="1" x14ac:dyDescent="0.25">
      <c r="A33" s="40">
        <v>2518021</v>
      </c>
      <c r="B33" s="41" t="s">
        <v>412</v>
      </c>
      <c r="C33" s="41">
        <v>3544</v>
      </c>
      <c r="D33" s="42" t="str">
        <f>VLOOKUP("&lt;T2Zeilentitel_3&gt;",Uebersetzungen!$B$3:$E$319,Uebersetzungen!$B$2+1,FALSE)</f>
        <v>Engiadina Bassa/Val Müstair</v>
      </c>
    </row>
    <row r="34" spans="1:4" x14ac:dyDescent="0.2">
      <c r="D34" s="7"/>
    </row>
    <row r="37" spans="1:4" x14ac:dyDescent="0.2">
      <c r="A37" s="1" t="str">
        <f>VLOOKUP("&lt;Quelle_1&gt;",Uebersetzungen!$B$3:$E$40,Uebersetzungen!$B$2+1,FALSE)</f>
        <v>Quelle: AWT (Daten &amp; Statistik)</v>
      </c>
    </row>
    <row r="38" spans="1:4" x14ac:dyDescent="0.2">
      <c r="A38" s="1" t="str">
        <f>VLOOKUP("&lt;Aktualisierung&gt;",Uebersetzungen!$B$3:$E$40,Uebersetzungen!$B$2+1,FALSE)</f>
        <v>Letztmals aktualisiert am: 28.06.2024</v>
      </c>
    </row>
  </sheetData>
  <sheetProtection sheet="1" objects="1" scenarios="1"/>
  <mergeCells count="1">
    <mergeCell ref="A7:B7"/>
  </mergeCells>
  <pageMargins left="0.7" right="0.7" top="0.78740157499999996" bottom="0.78740157499999996" header="0.3" footer="0.3"/>
  <pageSetup paperSize="9" scale="67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1</xdr:row>
                    <xdr:rowOff>114300</xdr:rowOff>
                  </from>
                  <to>
                    <xdr:col>3</xdr:col>
                    <xdr:colOff>1743075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2</xdr:row>
                    <xdr:rowOff>104775</xdr:rowOff>
                  </from>
                  <to>
                    <xdr:col>3</xdr:col>
                    <xdr:colOff>2085975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Option Button 3">
              <controlPr defaultSize="0" autoFill="0" autoLine="0" autoPict="0">
                <anchor moveWithCells="1" sizeWithCells="1">
                  <from>
                    <xdr:col>3</xdr:col>
                    <xdr:colOff>752475</xdr:colOff>
                    <xdr:row>3</xdr:row>
                    <xdr:rowOff>66675</xdr:rowOff>
                  </from>
                  <to>
                    <xdr:col>3</xdr:col>
                    <xdr:colOff>1743075</xdr:colOff>
                    <xdr:row>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C22" sqref="C22"/>
    </sheetView>
  </sheetViews>
  <sheetFormatPr baseColWidth="10" defaultColWidth="12.5703125" defaultRowHeight="12.75" x14ac:dyDescent="0.2"/>
  <cols>
    <col min="1" max="1" width="8.5703125" style="11" bestFit="1" customWidth="1"/>
    <col min="2" max="2" width="17.7109375" style="11" bestFit="1" customWidth="1"/>
    <col min="3" max="3" width="46.7109375" style="11" bestFit="1" customWidth="1"/>
    <col min="4" max="4" width="47.5703125" style="11" bestFit="1" customWidth="1"/>
    <col min="5" max="5" width="47" style="11" bestFit="1" customWidth="1"/>
    <col min="6" max="16384" width="12.5703125" style="11"/>
  </cols>
  <sheetData>
    <row r="1" spans="1:6" x14ac:dyDescent="0.2">
      <c r="A1" s="9" t="s">
        <v>109</v>
      </c>
      <c r="B1" s="9" t="s">
        <v>110</v>
      </c>
      <c r="C1" s="9" t="s">
        <v>111</v>
      </c>
      <c r="D1" s="9" t="s">
        <v>112</v>
      </c>
      <c r="E1" s="9" t="s">
        <v>113</v>
      </c>
      <c r="F1" s="10"/>
    </row>
    <row r="2" spans="1:6" x14ac:dyDescent="0.2">
      <c r="A2" s="12" t="s">
        <v>114</v>
      </c>
      <c r="B2" s="13">
        <v>1</v>
      </c>
      <c r="C2" s="10"/>
      <c r="D2" s="10"/>
      <c r="E2" s="10"/>
      <c r="F2" s="10"/>
    </row>
    <row r="3" spans="1:6" x14ac:dyDescent="0.2">
      <c r="A3" s="12"/>
      <c r="B3" s="11" t="s">
        <v>115</v>
      </c>
      <c r="C3" s="14" t="s">
        <v>116</v>
      </c>
      <c r="D3" s="14" t="s">
        <v>117</v>
      </c>
      <c r="E3" s="14" t="s">
        <v>118</v>
      </c>
      <c r="F3" s="10"/>
    </row>
    <row r="4" spans="1:6" ht="38.25" x14ac:dyDescent="0.2">
      <c r="A4" s="12" t="s">
        <v>119</v>
      </c>
      <c r="B4" s="15" t="s">
        <v>120</v>
      </c>
      <c r="C4" s="16" t="s">
        <v>413</v>
      </c>
      <c r="D4" s="16" t="s">
        <v>181</v>
      </c>
      <c r="E4" s="16" t="s">
        <v>182</v>
      </c>
      <c r="F4" s="10"/>
    </row>
    <row r="5" spans="1:6" x14ac:dyDescent="0.2">
      <c r="A5" s="12"/>
      <c r="B5" s="15" t="s">
        <v>121</v>
      </c>
      <c r="C5" s="16" t="s">
        <v>185</v>
      </c>
      <c r="D5" s="16" t="s">
        <v>185</v>
      </c>
      <c r="E5" s="16" t="s">
        <v>186</v>
      </c>
      <c r="F5" s="10"/>
    </row>
    <row r="6" spans="1:6" x14ac:dyDescent="0.2">
      <c r="A6" s="12"/>
      <c r="B6" s="12"/>
      <c r="C6" s="18"/>
      <c r="D6" s="18"/>
      <c r="E6" s="18"/>
      <c r="F6" s="10"/>
    </row>
    <row r="7" spans="1:6" ht="14.25" customHeight="1" x14ac:dyDescent="0.2">
      <c r="A7" s="12" t="s">
        <v>122</v>
      </c>
      <c r="B7" s="11" t="s">
        <v>123</v>
      </c>
      <c r="C7" s="17" t="s">
        <v>148</v>
      </c>
      <c r="D7" s="17" t="s">
        <v>168</v>
      </c>
      <c r="E7" s="17" t="s">
        <v>169</v>
      </c>
      <c r="F7" s="10"/>
    </row>
    <row r="8" spans="1:6" x14ac:dyDescent="0.2">
      <c r="A8" s="12"/>
      <c r="B8" s="11" t="s">
        <v>124</v>
      </c>
      <c r="C8" s="17" t="s">
        <v>149</v>
      </c>
      <c r="D8" s="17" t="s">
        <v>170</v>
      </c>
      <c r="E8" s="17" t="s">
        <v>171</v>
      </c>
      <c r="F8" s="10"/>
    </row>
    <row r="9" spans="1:6" x14ac:dyDescent="0.2">
      <c r="A9" s="12"/>
      <c r="B9" s="11" t="s">
        <v>125</v>
      </c>
      <c r="C9" s="17" t="s">
        <v>133</v>
      </c>
      <c r="D9" s="17" t="s">
        <v>140</v>
      </c>
      <c r="E9" s="17" t="s">
        <v>140</v>
      </c>
      <c r="F9" s="10"/>
    </row>
    <row r="10" spans="1:6" x14ac:dyDescent="0.2">
      <c r="A10" s="12"/>
      <c r="B10" s="23" t="s">
        <v>132</v>
      </c>
      <c r="C10" s="17" t="s">
        <v>0</v>
      </c>
      <c r="D10" s="17" t="s">
        <v>134</v>
      </c>
      <c r="E10" s="17" t="s">
        <v>136</v>
      </c>
      <c r="F10" s="10"/>
    </row>
    <row r="11" spans="1:6" x14ac:dyDescent="0.2">
      <c r="A11" s="12"/>
      <c r="B11" s="12"/>
      <c r="C11" s="18"/>
      <c r="D11" s="18"/>
      <c r="E11" s="18"/>
      <c r="F11" s="12"/>
    </row>
    <row r="12" spans="1:6" x14ac:dyDescent="0.2">
      <c r="A12" s="12"/>
      <c r="B12" s="11" t="s">
        <v>126</v>
      </c>
      <c r="C12" s="17"/>
      <c r="D12" s="17"/>
      <c r="E12" s="17"/>
      <c r="F12" s="10"/>
    </row>
    <row r="13" spans="1:6" x14ac:dyDescent="0.2">
      <c r="A13" s="10"/>
      <c r="B13" s="11" t="s">
        <v>127</v>
      </c>
      <c r="C13" s="17"/>
      <c r="D13" s="17"/>
      <c r="E13" s="20"/>
      <c r="F13" s="10"/>
    </row>
    <row r="14" spans="1:6" x14ac:dyDescent="0.2">
      <c r="A14" s="10"/>
      <c r="B14" s="11" t="s">
        <v>128</v>
      </c>
      <c r="C14" s="17"/>
      <c r="D14" s="17"/>
      <c r="E14" s="17"/>
      <c r="F14" s="10"/>
    </row>
    <row r="15" spans="1:6" x14ac:dyDescent="0.2">
      <c r="A15" s="10"/>
      <c r="B15" s="11" t="s">
        <v>129</v>
      </c>
      <c r="C15" s="17"/>
      <c r="D15" s="17"/>
      <c r="E15" s="17"/>
      <c r="F15" s="10"/>
    </row>
    <row r="16" spans="1:6" x14ac:dyDescent="0.2">
      <c r="A16" s="10"/>
      <c r="B16" s="10"/>
      <c r="C16" s="19"/>
      <c r="D16" s="19"/>
      <c r="E16" s="19"/>
      <c r="F16" s="10"/>
    </row>
    <row r="17" spans="1:6" x14ac:dyDescent="0.2">
      <c r="A17" s="10" t="s">
        <v>122</v>
      </c>
      <c r="B17" s="11" t="s">
        <v>130</v>
      </c>
      <c r="C17" s="17" t="s">
        <v>138</v>
      </c>
      <c r="D17" s="17" t="s">
        <v>139</v>
      </c>
      <c r="E17" s="17" t="s">
        <v>147</v>
      </c>
      <c r="F17" s="10"/>
    </row>
    <row r="18" spans="1:6" x14ac:dyDescent="0.2">
      <c r="A18" s="10" t="s">
        <v>119</v>
      </c>
      <c r="B18" s="21" t="s">
        <v>131</v>
      </c>
      <c r="C18" s="22" t="s">
        <v>178</v>
      </c>
      <c r="D18" s="22" t="s">
        <v>179</v>
      </c>
      <c r="E18" s="22" t="s">
        <v>180</v>
      </c>
      <c r="F18" s="10"/>
    </row>
    <row r="19" spans="1:6" x14ac:dyDescent="0.2">
      <c r="A19" s="10"/>
      <c r="B19" s="10"/>
      <c r="C19" s="19"/>
      <c r="D19" s="19"/>
      <c r="E19" s="19"/>
      <c r="F19" s="10"/>
    </row>
    <row r="20" spans="1:6" x14ac:dyDescent="0.2">
      <c r="A20" s="12"/>
      <c r="B20" s="13"/>
      <c r="C20" s="19"/>
      <c r="D20" s="19"/>
      <c r="E20" s="19"/>
      <c r="F20" s="10"/>
    </row>
    <row r="21" spans="1:6" ht="38.25" x14ac:dyDescent="0.2">
      <c r="A21" s="12" t="s">
        <v>150</v>
      </c>
      <c r="B21" s="36" t="s">
        <v>151</v>
      </c>
      <c r="C21" s="16" t="s">
        <v>414</v>
      </c>
      <c r="D21" s="16" t="s">
        <v>183</v>
      </c>
      <c r="E21" s="16" t="s">
        <v>184</v>
      </c>
      <c r="F21" s="10"/>
    </row>
    <row r="22" spans="1:6" x14ac:dyDescent="0.2">
      <c r="A22" s="12"/>
      <c r="B22" s="36" t="s">
        <v>152</v>
      </c>
      <c r="C22" s="16" t="s">
        <v>188</v>
      </c>
      <c r="D22" s="16" t="s">
        <v>188</v>
      </c>
      <c r="E22" s="16" t="s">
        <v>187</v>
      </c>
      <c r="F22" s="10"/>
    </row>
    <row r="23" spans="1:6" x14ac:dyDescent="0.2">
      <c r="A23" s="12"/>
      <c r="B23" s="12"/>
      <c r="C23" s="18"/>
      <c r="D23" s="18"/>
      <c r="E23" s="18"/>
      <c r="F23" s="10"/>
    </row>
    <row r="24" spans="1:6" ht="14.25" customHeight="1" x14ac:dyDescent="0.2">
      <c r="A24" s="12" t="s">
        <v>122</v>
      </c>
      <c r="B24" s="23" t="s">
        <v>153</v>
      </c>
      <c r="C24" s="17" t="s">
        <v>172</v>
      </c>
      <c r="D24" s="17" t="s">
        <v>174</v>
      </c>
      <c r="E24" s="17" t="s">
        <v>176</v>
      </c>
      <c r="F24" s="10"/>
    </row>
    <row r="25" spans="1:6" x14ac:dyDescent="0.2">
      <c r="A25" s="12"/>
      <c r="B25" s="23" t="s">
        <v>154</v>
      </c>
      <c r="C25" s="17" t="s">
        <v>173</v>
      </c>
      <c r="D25" s="17" t="s">
        <v>175</v>
      </c>
      <c r="E25" s="17" t="s">
        <v>177</v>
      </c>
      <c r="F25" s="10"/>
    </row>
    <row r="26" spans="1:6" x14ac:dyDescent="0.2">
      <c r="A26" s="12"/>
      <c r="B26" s="23" t="s">
        <v>155</v>
      </c>
      <c r="C26" s="17" t="s">
        <v>133</v>
      </c>
      <c r="D26" s="17" t="s">
        <v>140</v>
      </c>
      <c r="E26" s="17" t="s">
        <v>140</v>
      </c>
      <c r="F26" s="10"/>
    </row>
    <row r="27" spans="1:6" x14ac:dyDescent="0.2">
      <c r="A27" s="12"/>
      <c r="B27" s="23" t="s">
        <v>156</v>
      </c>
      <c r="C27" s="17" t="s">
        <v>92</v>
      </c>
      <c r="D27" s="17" t="s">
        <v>135</v>
      </c>
      <c r="E27" s="17" t="s">
        <v>137</v>
      </c>
      <c r="F27" s="10"/>
    </row>
    <row r="28" spans="1:6" x14ac:dyDescent="0.2">
      <c r="A28" s="12"/>
      <c r="B28" s="12"/>
      <c r="C28" s="18"/>
      <c r="D28" s="18"/>
      <c r="E28" s="18"/>
      <c r="F28" s="12"/>
    </row>
    <row r="29" spans="1:6" x14ac:dyDescent="0.2">
      <c r="A29" s="12" t="s">
        <v>119</v>
      </c>
      <c r="B29" s="23" t="s">
        <v>157</v>
      </c>
      <c r="C29" s="17" t="s">
        <v>93</v>
      </c>
      <c r="D29" s="17" t="s">
        <v>141</v>
      </c>
      <c r="E29" s="17" t="s">
        <v>93</v>
      </c>
      <c r="F29" s="10"/>
    </row>
    <row r="30" spans="1:6" x14ac:dyDescent="0.2">
      <c r="A30" s="10"/>
      <c r="B30" s="23" t="s">
        <v>158</v>
      </c>
      <c r="C30" s="17" t="s">
        <v>94</v>
      </c>
      <c r="D30" s="17" t="s">
        <v>94</v>
      </c>
      <c r="E30" s="17" t="s">
        <v>94</v>
      </c>
      <c r="F30" s="10"/>
    </row>
    <row r="31" spans="1:6" x14ac:dyDescent="0.2">
      <c r="A31" s="10"/>
      <c r="B31" s="23" t="s">
        <v>159</v>
      </c>
      <c r="C31" s="17" t="s">
        <v>144</v>
      </c>
      <c r="D31" s="17" t="s">
        <v>144</v>
      </c>
      <c r="E31" s="17" t="s">
        <v>144</v>
      </c>
      <c r="F31" s="10"/>
    </row>
    <row r="32" spans="1:6" x14ac:dyDescent="0.2">
      <c r="A32" s="10"/>
      <c r="B32" s="23" t="s">
        <v>160</v>
      </c>
      <c r="C32" s="17" t="s">
        <v>95</v>
      </c>
      <c r="D32" s="17" t="s">
        <v>142</v>
      </c>
      <c r="E32" s="17" t="s">
        <v>95</v>
      </c>
      <c r="F32" s="10"/>
    </row>
    <row r="33" spans="1:6" x14ac:dyDescent="0.2">
      <c r="A33" s="10"/>
      <c r="B33" s="23" t="s">
        <v>161</v>
      </c>
      <c r="C33" s="17" t="s">
        <v>76</v>
      </c>
      <c r="D33" s="17" t="s">
        <v>76</v>
      </c>
      <c r="E33" s="17" t="s">
        <v>76</v>
      </c>
      <c r="F33" s="10"/>
    </row>
    <row r="34" spans="1:6" x14ac:dyDescent="0.2">
      <c r="A34" s="10"/>
      <c r="B34" s="23" t="s">
        <v>162</v>
      </c>
      <c r="C34" s="17" t="s">
        <v>96</v>
      </c>
      <c r="D34" s="17" t="s">
        <v>143</v>
      </c>
      <c r="E34" s="17" t="s">
        <v>96</v>
      </c>
      <c r="F34" s="10"/>
    </row>
    <row r="35" spans="1:6" x14ac:dyDescent="0.2">
      <c r="A35" s="10"/>
      <c r="B35" s="23" t="s">
        <v>163</v>
      </c>
      <c r="C35" s="17" t="s">
        <v>97</v>
      </c>
      <c r="D35" s="17" t="s">
        <v>97</v>
      </c>
      <c r="E35" s="17" t="s">
        <v>97</v>
      </c>
      <c r="F35" s="10"/>
    </row>
    <row r="36" spans="1:6" x14ac:dyDescent="0.2">
      <c r="A36" s="10"/>
      <c r="B36" s="23" t="s">
        <v>164</v>
      </c>
      <c r="C36" s="17" t="s">
        <v>98</v>
      </c>
      <c r="D36" s="17" t="s">
        <v>98</v>
      </c>
      <c r="E36" s="17" t="s">
        <v>98</v>
      </c>
      <c r="F36" s="10"/>
    </row>
    <row r="37" spans="1:6" x14ac:dyDescent="0.2">
      <c r="A37" s="10"/>
      <c r="B37" s="23" t="s">
        <v>165</v>
      </c>
      <c r="C37" s="17" t="s">
        <v>145</v>
      </c>
      <c r="D37" s="17" t="s">
        <v>146</v>
      </c>
      <c r="E37" s="17" t="s">
        <v>145</v>
      </c>
      <c r="F37" s="10"/>
    </row>
    <row r="38" spans="1:6" x14ac:dyDescent="0.2">
      <c r="A38" s="10"/>
      <c r="B38" s="23" t="s">
        <v>166</v>
      </c>
      <c r="C38" s="17" t="s">
        <v>85</v>
      </c>
      <c r="D38" s="17" t="s">
        <v>85</v>
      </c>
      <c r="E38" s="17" t="s">
        <v>85</v>
      </c>
      <c r="F38" s="10"/>
    </row>
    <row r="39" spans="1:6" x14ac:dyDescent="0.2">
      <c r="A39" s="10"/>
      <c r="B39" s="23" t="s">
        <v>167</v>
      </c>
      <c r="C39" s="17" t="s">
        <v>86</v>
      </c>
      <c r="D39" s="17" t="s">
        <v>86</v>
      </c>
      <c r="E39" s="17" t="s">
        <v>86</v>
      </c>
      <c r="F39" s="10"/>
    </row>
    <row r="40" spans="1:6" x14ac:dyDescent="0.2">
      <c r="A40" s="10"/>
      <c r="B40" s="10"/>
      <c r="C40" s="19"/>
      <c r="D40" s="19"/>
      <c r="E40" s="19"/>
      <c r="F40" s="1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D77988BE979478E465DD9D95540BE" ma:contentTypeVersion="6" ma:contentTypeDescription="Ein neues Dokument erstellen." ma:contentTypeScope="" ma:versionID="f6fe9f8f569e5637575cc799feca97e5">
  <xsd:schema xmlns:xsd="http://www.w3.org/2001/XMLSchema" xmlns:xs="http://www.w3.org/2001/XMLSchema" xmlns:p="http://schemas.microsoft.com/office/2006/metadata/properties" xmlns:ns1="http://schemas.microsoft.com/sharepoint/v3" xmlns:ns2="6da55803-ec9f-4b7c-9ceb-1bb61d88f99b" targetNamespace="http://schemas.microsoft.com/office/2006/metadata/properties" ma:root="true" ma:fieldsID="96b713b5b0f99f86fa3c42e0b9a68689" ns1:_="" ns2:_="">
    <xsd:import namespace="http://schemas.microsoft.com/sharepoint/v3"/>
    <xsd:import namespace="6da55803-ec9f-4b7c-9ceb-1bb61d88f99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Kategorie" minOccurs="0"/>
                <xsd:element ref="ns2:Benutzerdefinierte_x0020_ID" minOccurs="0"/>
                <xsd:element ref="ns2:Titel_DE" minOccurs="0"/>
                <xsd:element ref="ns2:Titel_RM" minOccurs="0"/>
                <xsd:element ref="ns2:Titel_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Geplantes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Geplantes End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a55803-ec9f-4b7c-9ceb-1bb61d88f99b" elementFormDefault="qualified">
    <xsd:import namespace="http://schemas.microsoft.com/office/2006/documentManagement/types"/>
    <xsd:import namespace="http://schemas.microsoft.com/office/infopath/2007/PartnerControls"/>
    <xsd:element name="Kategorie" ma:index="10" nillable="true" ma:displayName="Kategorie" ma:internalName="Kategorie">
      <xsd:simpleType>
        <xsd:restriction base="dms:Text">
          <xsd:maxLength value="255"/>
        </xsd:restriction>
      </xsd:simpleType>
    </xsd:element>
    <xsd:element name="Benutzerdefinierte_x0020_ID" ma:index="11" nillable="true" ma:displayName="Benutzerdefinierte ID" ma:internalName="Benutzerdefinierte_x0020_ID" ma:percentage="FALSE">
      <xsd:simpleType>
        <xsd:restriction base="dms:Number"/>
      </xsd:simpleType>
    </xsd:element>
    <xsd:element name="Titel_DE" ma:index="12" nillable="true" ma:displayName="Titel_DE" ma:internalName="Titel_DE">
      <xsd:simpleType>
        <xsd:restriction base="dms:Text">
          <xsd:maxLength value="255"/>
        </xsd:restriction>
      </xsd:simpleType>
    </xsd:element>
    <xsd:element name="Titel_RM" ma:index="13" nillable="true" ma:displayName="Titel_RM" ma:internalName="Titel_RM">
      <xsd:simpleType>
        <xsd:restriction base="dms:Text">
          <xsd:maxLength value="255"/>
        </xsd:restriction>
      </xsd:simpleType>
    </xsd:element>
    <xsd:element name="Titel_IT" ma:index="14" nillable="true" ma:displayName="Titel_IT" ma:internalName="Titel_I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tel_DE xmlns="6da55803-ec9f-4b7c-9ceb-1bb61d88f99b">Übersicht über die «Raumbezogenen statistischen Grundeinheiten USPAT 1+2» des Kantons Graubünden</Titel_DE>
    <PublishingExpirationDate xmlns="http://schemas.microsoft.com/sharepoint/v3" xsi:nil="true"/>
    <PublishingStartDate xmlns="http://schemas.microsoft.com/sharepoint/v3" xsi:nil="true"/>
    <Kategorie xmlns="6da55803-ec9f-4b7c-9ceb-1bb61d88f99b">Gliederungen</Kategorie>
    <Titel_IT xmlns="6da55803-ec9f-4b7c-9ceb-1bb61d88f99b">Panoramica delle «Unità statistiche di base USPAT 1+2» del cantone dei Grigioni</Titel_IT>
    <Benutzerdefinierte_x0020_ID xmlns="6da55803-ec9f-4b7c-9ceb-1bb61d88f99b">1004</Benutzerdefinierte_x0020_ID>
    <Titel_RM xmlns="6da55803-ec9f-4b7c-9ceb-1bb61d88f99b">Survista da las «Unitads statisticas da basa USPAT 1+2» dal chantun Grischun</Titel_R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A9E9053-A746-46D9-A16A-2D6E42080847}"/>
</file>

<file path=customXml/itemProps2.xml><?xml version="1.0" encoding="utf-8"?>
<ds:datastoreItem xmlns:ds="http://schemas.openxmlformats.org/officeDocument/2006/customXml" ds:itemID="{460CE48F-BE7B-46A2-A43C-41297CFF3F9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9bbc5c3-42c9-4c30-b7a3-3f0c5e2a5378"/>
    <ds:schemaRef ds:uri="http://schemas.microsoft.com/sharepoint/v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2EEDFDB-7CE4-4F40-AB3B-315F0DC22A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0644AF-D084-4755-BF07-3D061A85CAFA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USPAT 1</vt:lpstr>
      <vt:lpstr>USPAT 2</vt:lpstr>
      <vt:lpstr>Uebersetzungen</vt:lpstr>
      <vt:lpstr>'USPAT 1'!Druckbereich</vt:lpstr>
      <vt:lpstr>'USPAT 2'!Druckbereich</vt:lpstr>
    </vt:vector>
  </TitlesOfParts>
  <Company>Kantonale Verwaltung Graubünden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Übersicht instidutionelle Gliederung</dc:title>
  <dc:creator>Monstein Urs</dc:creator>
  <cp:lastModifiedBy>Stricker Luzius</cp:lastModifiedBy>
  <cp:lastPrinted>2023-10-23T12:50:18Z</cp:lastPrinted>
  <dcterms:created xsi:type="dcterms:W3CDTF">2015-06-23T06:07:20Z</dcterms:created>
  <dcterms:modified xsi:type="dcterms:W3CDTF">2024-07-08T10:07:44Z</dcterms:modified>
  <cp:category>00Gliederungen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0x010100E6ED77988BE979478E465DD9D95540BE</vt:lpwstr>
  </property>
</Properties>
</file>